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6" yWindow="65512" windowWidth="23256" windowHeight="10800" tabRatio="637" activeTab="0"/>
  </bookViews>
  <sheets>
    <sheet name="Synthese" sheetId="1" r:id="rId1"/>
    <sheet name="Castolin" sheetId="2" r:id="rId2"/>
    <sheet name="Commercy" sheetId="3" r:id="rId3"/>
    <sheet name="Esab" sheetId="4" r:id="rId4"/>
    <sheet name="Elektrosta" sheetId="5" r:id="rId5"/>
    <sheet name="Fronius" sheetId="6" r:id="rId6"/>
    <sheet name="Gys" sheetId="7" r:id="rId7"/>
    <sheet name="Hobart" sheetId="8" r:id="rId8"/>
    <sheet name="Lincoln" sheetId="9" r:id="rId9"/>
    <sheet name="Miller" sheetId="10" r:id="rId10"/>
    <sheet name="SAF" sheetId="11" r:id="rId11"/>
  </sheets>
  <definedNames/>
  <calcPr fullCalcOnLoad="1"/>
</workbook>
</file>

<file path=xl/sharedStrings.xml><?xml version="1.0" encoding="utf-8"?>
<sst xmlns="http://schemas.openxmlformats.org/spreadsheetml/2006/main" count="271" uniqueCount="172">
  <si>
    <t>Güde / (guede)</t>
  </si>
  <si>
    <t>MIG 190</t>
  </si>
  <si>
    <t>Mains voltage</t>
  </si>
  <si>
    <t>Maxistar 180M</t>
  </si>
  <si>
    <t>Total</t>
  </si>
  <si>
    <t>Transport pour France</t>
  </si>
  <si>
    <t>Marque</t>
  </si>
  <si>
    <t>Ebay en neuf</t>
  </si>
  <si>
    <t>Prix nu</t>
  </si>
  <si>
    <t>1 x 230 V</t>
  </si>
  <si>
    <t>Mains voltage tolerance</t>
  </si>
  <si>
    <t>Mains frequency</t>
  </si>
  <si>
    <t>50 / 60 Hz</t>
  </si>
  <si>
    <t>Mains fuse protection</t>
  </si>
  <si>
    <t>16 A</t>
  </si>
  <si>
    <t>Primary continuous current (100 %)</t>
  </si>
  <si>
    <t>9,6 A</t>
  </si>
  <si>
    <t>Primary continuous power (kVA)</t>
  </si>
  <si>
    <t>2,3 kVA</t>
  </si>
  <si>
    <t>Cos phi</t>
  </si>
  <si>
    <t>0,89 (140 A)</t>
  </si>
  <si>
    <t>Degree of efficiency</t>
  </si>
  <si>
    <t>74% (70 A)</t>
  </si>
  <si>
    <t>Welding current range MIG/MAG</t>
  </si>
  <si>
    <t>30 - 140 A</t>
  </si>
  <si>
    <t>Duty cycle at 10 min/40° C (104° F)</t>
  </si>
  <si>
    <t>18 % d.c. at 140 A</t>
  </si>
  <si>
    <t>100 % d.c. at 55 A</t>
  </si>
  <si>
    <t>Duty cycle at 10 min/25° C (77° F)</t>
  </si>
  <si>
    <t>22 % d.c. at 140 A</t>
  </si>
  <si>
    <t>100 % d.c. at 65 A</t>
  </si>
  <si>
    <t>Open-circuit voltage</t>
  </si>
  <si>
    <t>34 V</t>
  </si>
  <si>
    <t>Working voltage MIG/MAG</t>
  </si>
  <si>
    <t>15,5 - 21,0 V</t>
  </si>
  <si>
    <t>Protection</t>
  </si>
  <si>
    <t>IP 21</t>
  </si>
  <si>
    <t>Prix direct http:www.bricometal.com</t>
  </si>
  <si>
    <t>Prix ebay Louis tool Allemagne</t>
  </si>
  <si>
    <t>1 an</t>
  </si>
  <si>
    <t>Dimensions l/w/h mm</t>
  </si>
  <si>
    <t>800/380/680</t>
  </si>
  <si>
    <t>Dimensions l/w/h (inches)</t>
  </si>
  <si>
    <t>31.5/15/26.8</t>
  </si>
  <si>
    <t>Weight kg</t>
  </si>
  <si>
    <t>Weight lb</t>
  </si>
  <si>
    <t>133.4</t>
  </si>
  <si>
    <t>Marks of conformity</t>
  </si>
  <si>
    <t>CE</t>
  </si>
  <si>
    <t>CSA</t>
  </si>
  <si>
    <t>Safety</t>
  </si>
  <si>
    <t>S</t>
  </si>
  <si>
    <t>ProductsArc weldingPower sourcesMIG/MAG </t>
  </si>
  <si>
    <t>VarioStar 1500</t>
  </si>
  <si>
    <t>Robust design</t>
  </si>
  <si>
    <t>Stepped up to 150 A</t>
  </si>
  <si>
    <t>For joining light-gauge sheets</t>
  </si>
  <si>
    <t>Single-phase power supply</t>
  </si>
  <si>
    <t>C'est un Miller</t>
  </si>
  <si>
    <t>Garantie</t>
  </si>
  <si>
    <t>150/20 XT Set</t>
  </si>
  <si>
    <t>3 ans</t>
  </si>
  <si>
    <t>Kit complet avec Gaz (bauhaus en allemagne</t>
  </si>
  <si>
    <t>B20</t>
  </si>
  <si>
    <t xml:space="preserve">Argon </t>
  </si>
  <si>
    <t>Bauhaus</t>
  </si>
  <si>
    <t>Gaz</t>
  </si>
  <si>
    <t>Contenance</t>
  </si>
  <si>
    <t>Magasin</t>
  </si>
  <si>
    <t xml:space="preserve">Prix </t>
  </si>
  <si>
    <t>Recharge</t>
  </si>
  <si>
    <t>4,3 m3</t>
  </si>
  <si>
    <t>Pays</t>
  </si>
  <si>
    <t>D</t>
  </si>
  <si>
    <t>F</t>
  </si>
  <si>
    <t>B11</t>
  </si>
  <si>
    <t>2,2m3</t>
  </si>
  <si>
    <t>Air liquide</t>
  </si>
  <si>
    <t>Linde</t>
  </si>
  <si>
    <t>Bouteilles</t>
  </si>
  <si>
    <t>The VarioStar 1500 is particularly suited to light-gauge sheet welding thanks to its exceptionally good weld properties. It only requires a 230 Volt connection. The integral adjustment aid ensures that it is very easy to use. </t>
  </si>
  <si>
    <t>18 % d.c. at 140 A,100 % d.c. at 55 A</t>
  </si>
  <si>
    <t>60,5 kg / 133.38 lb</t>
  </si>
  <si>
    <t>Process</t>
  </si>
  <si>
    <t>MIG/MAG</t>
  </si>
  <si>
    <t>Base metals</t>
  </si>
  <si>
    <t>Castolin</t>
  </si>
  <si>
    <t>Esab</t>
  </si>
  <si>
    <t>Elektrosta</t>
  </si>
  <si>
    <t>Fronius</t>
  </si>
  <si>
    <t>Gys</t>
  </si>
  <si>
    <t>Hobart</t>
  </si>
  <si>
    <t>Lincoln</t>
  </si>
  <si>
    <t>Miller</t>
  </si>
  <si>
    <t>SAF</t>
  </si>
  <si>
    <t>Spécialiste de la tôle fine,</t>
  </si>
  <si>
    <t>Mode 2T, 4T, point,</t>
  </si>
  <si>
    <t>Connecteur européen,</t>
  </si>
  <si>
    <t>Platine 2 galets. </t>
  </si>
  <si>
    <t>Alimentation</t>
  </si>
  <si>
    <t>230 V - monophasé</t>
  </si>
  <si>
    <t>Consommation maxi (I max.)</t>
  </si>
  <si>
    <t>24 A </t>
  </si>
  <si>
    <t>Tension à vide</t>
  </si>
  <si>
    <t>18 - 32 V</t>
  </si>
  <si>
    <t>Courant de soudage</t>
  </si>
  <si>
    <t>30 A à 170 A</t>
  </si>
  <si>
    <t>Facteur de marche (40 °C)</t>
  </si>
  <si>
    <t>à 100 %</t>
  </si>
  <si>
    <t>à 60 %</t>
  </si>
  <si>
    <t>à 35 %</t>
  </si>
  <si>
    <t>-</t>
  </si>
  <si>
    <t>140 A (à 18 %)</t>
  </si>
  <si>
    <t>Dimensions (L x l x h)</t>
  </si>
  <si>
    <t>340 x 800 x 540 mm</t>
  </si>
  <si>
    <t>Poids</t>
  </si>
  <si>
    <t>38,5 kg</t>
  </si>
  <si>
    <t>Conformité aux normes</t>
  </si>
  <si>
    <t>EN 60974-1</t>
  </si>
  <si>
    <t>Références packages</t>
  </si>
  <si>
    <t>Version poste nu : W 000 055 203</t>
  </si>
  <si>
    <t>Version package : W 000 242 053</t>
  </si>
  <si>
    <t>FILCORD 171 C</t>
  </si>
  <si>
    <t>ITW</t>
  </si>
  <si>
    <t>778 eur (en UK) + 26 euro de transp.</t>
  </si>
  <si>
    <t>Monomig 170</t>
  </si>
  <si>
    <t>A</t>
  </si>
  <si>
    <t>Min</t>
  </si>
  <si>
    <t>Derbi 161M</t>
  </si>
  <si>
    <t>Max</t>
  </si>
  <si>
    <t>V</t>
  </si>
  <si>
    <t>Spot</t>
  </si>
  <si>
    <t>Cemont</t>
  </si>
  <si>
    <t>Easymig</t>
  </si>
  <si>
    <t>06-&gt;08</t>
  </si>
  <si>
    <t>Fils</t>
  </si>
  <si>
    <t>Alu</t>
  </si>
  <si>
    <t>O</t>
  </si>
  <si>
    <t>Millerlatic 180</t>
  </si>
  <si>
    <t>Désignation</t>
  </si>
  <si>
    <t>Plus</t>
  </si>
  <si>
    <t>Variostar 1500</t>
  </si>
  <si>
    <t>Aro</t>
  </si>
  <si>
    <t>Black Aro</t>
  </si>
  <si>
    <t>Fils Four</t>
  </si>
  <si>
    <t>Chariot</t>
  </si>
  <si>
    <t>N</t>
  </si>
  <si>
    <t>+</t>
  </si>
  <si>
    <t>http://www.millerwelds.com/products/mig/millermatic_180/</t>
  </si>
  <si>
    <t>http://www.millerwelds.com/pdf/spec_sheets/DC12-44F.pdf</t>
  </si>
  <si>
    <t>http://www.fronius.com/cps/rde/xchg/SID-0AFF0106-A74A0EE7/fronius_international/hs.xsl/79_4652_ENG_HTML.htm</t>
  </si>
  <si>
    <t>?</t>
  </si>
  <si>
    <t>http://www.saf-airliquide.com/fr/prod_mater/fiches/notvent/materiel_manuel/mig_mag/W000257409_2.pdf</t>
  </si>
  <si>
    <t>Metabo</t>
  </si>
  <si>
    <t>0,6-&gt;0,8</t>
  </si>
  <si>
    <t>0,6-&gt;1</t>
  </si>
  <si>
    <t>Multisoud 170 MP</t>
  </si>
  <si>
    <t>TIG + MMA</t>
  </si>
  <si>
    <t>Commercy (Oerlikon)</t>
  </si>
  <si>
    <t>Citoline 1700 M</t>
  </si>
  <si>
    <t>Origo C140</t>
  </si>
  <si>
    <t>Powermig 180T</t>
  </si>
  <si>
    <t>0,6-&gt;1,2</t>
  </si>
  <si>
    <t>Migmatic 171</t>
  </si>
  <si>
    <t>Universal 3P</t>
  </si>
  <si>
    <t>Monomig 165-4</t>
  </si>
  <si>
    <t>+MMA</t>
  </si>
  <si>
    <t>150/20 XT</t>
  </si>
  <si>
    <t>Migatronic</t>
  </si>
  <si>
    <t>Rallymig 160</t>
  </si>
  <si>
    <t>Prix direct usine</t>
  </si>
  <si>
    <t>Prix laché sur ebay le 01/08/2007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</si>
</sst>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Vrai&quot;;&quot;Vrai&quot;;&quot;Faux&quot;"/>
    <numFmt numFmtId="173" formatCode="&quot;Actif&quot;;&quot;Actif&quot;;&quot;Inactif&quot;"/>
    <numFmt numFmtId="174" formatCode="0&quot; V&quot;"/>
    <numFmt numFmtId="175" formatCode="0&quot; A&quot;"/>
    <numFmt numFmtId="176" formatCode="[$-40C]dddd\ d\ mmmm\ yyyy"/>
    <numFmt numFmtId="177" formatCode="#,##0.00\ &quot;€&quot;"/>
    <numFmt numFmtId="178" formatCode="#,##0.0\ &quot;€&quot;"/>
    <numFmt numFmtId="179" formatCode="#,##0\ &quot;€&quot;"/>
    <numFmt numFmtId="180" formatCode="[$$-409]#,##0"/>
    <numFmt numFmtId="181" formatCode="#,##0\ [$€-1]"/>
    <numFmt numFmtId="182" formatCode="0&quot; Ans&quot;"/>
    <numFmt numFmtId="183" formatCode="#,##0.00&quot;€&quot;"/>
    <numFmt numFmtId="184" formatCode="#,##0&quot;€&quot;"/>
  </numFmts>
  <fonts count="49">
    <font>
      <sz val="10"/>
      <name val="Arial"/>
      <family val="0"/>
    </font>
    <font>
      <sz val="8"/>
      <name val="Arial"/>
      <family val="0"/>
    </font>
    <font>
      <b/>
      <sz val="24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18"/>
      <name val="Arial"/>
      <family val="0"/>
    </font>
    <font>
      <b/>
      <sz val="12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  <font>
      <sz val="12"/>
      <color indexed="61"/>
      <name val="Arial"/>
      <family val="0"/>
    </font>
    <font>
      <b/>
      <sz val="12"/>
      <color indexed="61"/>
      <name val="Arial"/>
      <family val="0"/>
    </font>
    <font>
      <b/>
      <u val="single"/>
      <sz val="12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16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wrapText="1"/>
    </xf>
    <xf numFmtId="0" fontId="4" fillId="33" borderId="10" xfId="0" applyFont="1" applyFill="1" applyBorder="1" applyAlignment="1">
      <alignment horizontal="left" indent="1"/>
    </xf>
    <xf numFmtId="0" fontId="4" fillId="33" borderId="11" xfId="0" applyFont="1" applyFill="1" applyBorder="1" applyAlignment="1">
      <alignment horizontal="left" inden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3" xfId="0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0" fillId="34" borderId="12" xfId="0" applyFill="1" applyBorder="1" applyAlignment="1">
      <alignment/>
    </xf>
    <xf numFmtId="0" fontId="5" fillId="35" borderId="11" xfId="0" applyFont="1" applyFill="1" applyBorder="1" applyAlignment="1">
      <alignment wrapText="1"/>
    </xf>
    <xf numFmtId="0" fontId="5" fillId="35" borderId="12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0" xfId="0" applyFill="1" applyBorder="1" applyAlignment="1">
      <alignment/>
    </xf>
    <xf numFmtId="0" fontId="7" fillId="0" borderId="0" xfId="45" applyAlignment="1" applyProtection="1">
      <alignment/>
      <protection/>
    </xf>
    <xf numFmtId="0" fontId="0" fillId="0" borderId="0" xfId="0" applyAlignment="1">
      <alignment horizontal="center"/>
    </xf>
    <xf numFmtId="179" fontId="0" fillId="0" borderId="0" xfId="0" applyNumberFormat="1" applyAlignment="1">
      <alignment horizontal="right"/>
    </xf>
    <xf numFmtId="175" fontId="0" fillId="0" borderId="0" xfId="0" applyNumberFormat="1" applyAlignment="1">
      <alignment horizontal="center"/>
    </xf>
    <xf numFmtId="179" fontId="7" fillId="36" borderId="14" xfId="45" applyNumberFormat="1" applyFill="1" applyBorder="1" applyAlignment="1" applyProtection="1">
      <alignment horizontal="right"/>
      <protection/>
    </xf>
    <xf numFmtId="182" fontId="0" fillId="0" borderId="0" xfId="0" applyNumberFormat="1" applyAlignment="1">
      <alignment horizont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175" fontId="9" fillId="0" borderId="16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 wrapText="1"/>
    </xf>
    <xf numFmtId="179" fontId="9" fillId="0" borderId="16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37" borderId="18" xfId="0" applyFont="1" applyFill="1" applyBorder="1" applyAlignment="1">
      <alignment/>
    </xf>
    <xf numFmtId="0" fontId="10" fillId="37" borderId="19" xfId="0" applyFont="1" applyFill="1" applyBorder="1" applyAlignment="1">
      <alignment/>
    </xf>
    <xf numFmtId="175" fontId="10" fillId="37" borderId="19" xfId="0" applyNumberFormat="1" applyFont="1" applyFill="1" applyBorder="1" applyAlignment="1">
      <alignment horizontal="center"/>
    </xf>
    <xf numFmtId="174" fontId="10" fillId="37" borderId="19" xfId="0" applyNumberFormat="1" applyFont="1" applyFill="1" applyBorder="1" applyAlignment="1">
      <alignment horizontal="center"/>
    </xf>
    <xf numFmtId="0" fontId="10" fillId="37" borderId="19" xfId="0" applyFont="1" applyFill="1" applyBorder="1" applyAlignment="1">
      <alignment horizontal="center"/>
    </xf>
    <xf numFmtId="179" fontId="11" fillId="37" borderId="19" xfId="45" applyNumberFormat="1" applyFont="1" applyFill="1" applyBorder="1" applyAlignment="1" applyProtection="1">
      <alignment horizontal="right"/>
      <protection/>
    </xf>
    <xf numFmtId="179" fontId="12" fillId="37" borderId="19" xfId="45" applyNumberFormat="1" applyFont="1" applyFill="1" applyBorder="1" applyAlignment="1" applyProtection="1">
      <alignment horizontal="right"/>
      <protection/>
    </xf>
    <xf numFmtId="0" fontId="10" fillId="37" borderId="2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/>
    </xf>
    <xf numFmtId="0" fontId="10" fillId="0" borderId="14" xfId="0" applyFont="1" applyBorder="1" applyAlignment="1">
      <alignment/>
    </xf>
    <xf numFmtId="175" fontId="10" fillId="0" borderId="14" xfId="0" applyNumberFormat="1" applyFont="1" applyBorder="1" applyAlignment="1">
      <alignment horizontal="center"/>
    </xf>
    <xf numFmtId="174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79" fontId="11" fillId="0" borderId="14" xfId="45" applyNumberFormat="1" applyFont="1" applyBorder="1" applyAlignment="1" applyProtection="1">
      <alignment horizontal="right"/>
      <protection/>
    </xf>
    <xf numFmtId="179" fontId="10" fillId="0" borderId="14" xfId="0" applyNumberFormat="1" applyFont="1" applyBorder="1" applyAlignment="1">
      <alignment horizontal="right"/>
    </xf>
    <xf numFmtId="179" fontId="12" fillId="0" borderId="14" xfId="45" applyNumberFormat="1" applyFont="1" applyBorder="1" applyAlignment="1" applyProtection="1">
      <alignment horizontal="right"/>
      <protection/>
    </xf>
    <xf numFmtId="0" fontId="10" fillId="0" borderId="22" xfId="0" applyFont="1" applyBorder="1" applyAlignment="1">
      <alignment/>
    </xf>
    <xf numFmtId="0" fontId="10" fillId="38" borderId="23" xfId="0" applyFont="1" applyFill="1" applyBorder="1" applyAlignment="1">
      <alignment/>
    </xf>
    <xf numFmtId="0" fontId="10" fillId="38" borderId="24" xfId="0" applyFont="1" applyFill="1" applyBorder="1" applyAlignment="1">
      <alignment/>
    </xf>
    <xf numFmtId="175" fontId="10" fillId="38" borderId="24" xfId="0" applyNumberFormat="1" applyFont="1" applyFill="1" applyBorder="1" applyAlignment="1">
      <alignment horizontal="center"/>
    </xf>
    <xf numFmtId="174" fontId="10" fillId="38" borderId="24" xfId="0" applyNumberFormat="1" applyFont="1" applyFill="1" applyBorder="1" applyAlignment="1">
      <alignment horizontal="center"/>
    </xf>
    <xf numFmtId="0" fontId="10" fillId="38" borderId="24" xfId="0" applyFont="1" applyFill="1" applyBorder="1" applyAlignment="1">
      <alignment horizontal="center"/>
    </xf>
    <xf numFmtId="179" fontId="11" fillId="38" borderId="24" xfId="45" applyNumberFormat="1" applyFont="1" applyFill="1" applyBorder="1" applyAlignment="1" applyProtection="1">
      <alignment horizontal="right"/>
      <protection/>
    </xf>
    <xf numFmtId="179" fontId="10" fillId="38" borderId="24" xfId="0" applyNumberFormat="1" applyFont="1" applyFill="1" applyBorder="1" applyAlignment="1">
      <alignment horizontal="right"/>
    </xf>
    <xf numFmtId="179" fontId="12" fillId="38" borderId="24" xfId="45" applyNumberFormat="1" applyFont="1" applyFill="1" applyBorder="1" applyAlignment="1" applyProtection="1">
      <alignment horizontal="right"/>
      <protection/>
    </xf>
    <xf numFmtId="0" fontId="10" fillId="38" borderId="25" xfId="0" applyFont="1" applyFill="1" applyBorder="1" applyAlignment="1">
      <alignment/>
    </xf>
    <xf numFmtId="0" fontId="10" fillId="38" borderId="18" xfId="0" applyFont="1" applyFill="1" applyBorder="1" applyAlignment="1">
      <alignment/>
    </xf>
    <xf numFmtId="0" fontId="10" fillId="38" borderId="19" xfId="0" applyFont="1" applyFill="1" applyBorder="1" applyAlignment="1">
      <alignment/>
    </xf>
    <xf numFmtId="175" fontId="10" fillId="38" borderId="19" xfId="0" applyNumberFormat="1" applyFont="1" applyFill="1" applyBorder="1" applyAlignment="1">
      <alignment horizontal="center"/>
    </xf>
    <xf numFmtId="174" fontId="10" fillId="38" borderId="19" xfId="0" applyNumberFormat="1" applyFont="1" applyFill="1" applyBorder="1" applyAlignment="1">
      <alignment horizontal="center"/>
    </xf>
    <xf numFmtId="0" fontId="10" fillId="38" borderId="19" xfId="0" applyFont="1" applyFill="1" applyBorder="1" applyAlignment="1">
      <alignment horizontal="center"/>
    </xf>
    <xf numFmtId="179" fontId="11" fillId="38" borderId="19" xfId="45" applyNumberFormat="1" applyFont="1" applyFill="1" applyBorder="1" applyAlignment="1" applyProtection="1">
      <alignment horizontal="right"/>
      <protection/>
    </xf>
    <xf numFmtId="179" fontId="10" fillId="38" borderId="19" xfId="0" applyNumberFormat="1" applyFont="1" applyFill="1" applyBorder="1" applyAlignment="1">
      <alignment horizontal="right"/>
    </xf>
    <xf numFmtId="179" fontId="12" fillId="38" borderId="19" xfId="45" applyNumberFormat="1" applyFont="1" applyFill="1" applyBorder="1" applyAlignment="1" applyProtection="1">
      <alignment horizontal="right"/>
      <protection/>
    </xf>
    <xf numFmtId="0" fontId="10" fillId="38" borderId="20" xfId="0" applyFont="1" applyFill="1" applyBorder="1" applyAlignment="1">
      <alignment/>
    </xf>
    <xf numFmtId="0" fontId="10" fillId="36" borderId="21" xfId="0" applyFont="1" applyFill="1" applyBorder="1" applyAlignment="1">
      <alignment/>
    </xf>
    <xf numFmtId="0" fontId="11" fillId="36" borderId="14" xfId="45" applyFont="1" applyFill="1" applyBorder="1" applyAlignment="1" applyProtection="1">
      <alignment/>
      <protection/>
    </xf>
    <xf numFmtId="175" fontId="10" fillId="36" borderId="14" xfId="0" applyNumberFormat="1" applyFont="1" applyFill="1" applyBorder="1" applyAlignment="1">
      <alignment horizontal="center"/>
    </xf>
    <xf numFmtId="174" fontId="10" fillId="36" borderId="14" xfId="0" applyNumberFormat="1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179" fontId="10" fillId="36" borderId="14" xfId="0" applyNumberFormat="1" applyFont="1" applyFill="1" applyBorder="1" applyAlignment="1">
      <alignment horizontal="right"/>
    </xf>
    <xf numFmtId="179" fontId="12" fillId="36" borderId="14" xfId="45" applyNumberFormat="1" applyFont="1" applyFill="1" applyBorder="1" applyAlignment="1" applyProtection="1">
      <alignment horizontal="right"/>
      <protection/>
    </xf>
    <xf numFmtId="0" fontId="10" fillId="36" borderId="22" xfId="0" applyFont="1" applyFill="1" applyBorder="1" applyAlignment="1">
      <alignment/>
    </xf>
    <xf numFmtId="0" fontId="10" fillId="39" borderId="21" xfId="0" applyFont="1" applyFill="1" applyBorder="1" applyAlignment="1">
      <alignment/>
    </xf>
    <xf numFmtId="0" fontId="10" fillId="39" borderId="14" xfId="0" applyFont="1" applyFill="1" applyBorder="1" applyAlignment="1">
      <alignment/>
    </xf>
    <xf numFmtId="175" fontId="10" fillId="39" borderId="14" xfId="0" applyNumberFormat="1" applyFont="1" applyFill="1" applyBorder="1" applyAlignment="1">
      <alignment horizontal="center"/>
    </xf>
    <xf numFmtId="174" fontId="10" fillId="39" borderId="14" xfId="0" applyNumberFormat="1" applyFont="1" applyFill="1" applyBorder="1" applyAlignment="1">
      <alignment horizontal="center"/>
    </xf>
    <xf numFmtId="0" fontId="10" fillId="39" borderId="14" xfId="0" applyFont="1" applyFill="1" applyBorder="1" applyAlignment="1">
      <alignment horizontal="center"/>
    </xf>
    <xf numFmtId="179" fontId="10" fillId="39" borderId="14" xfId="0" applyNumberFormat="1" applyFont="1" applyFill="1" applyBorder="1" applyAlignment="1">
      <alignment horizontal="right"/>
    </xf>
    <xf numFmtId="179" fontId="12" fillId="39" borderId="14" xfId="45" applyNumberFormat="1" applyFont="1" applyFill="1" applyBorder="1" applyAlignment="1" applyProtection="1">
      <alignment horizontal="right"/>
      <protection/>
    </xf>
    <xf numFmtId="0" fontId="10" fillId="39" borderId="22" xfId="0" applyFont="1" applyFill="1" applyBorder="1" applyAlignment="1">
      <alignment/>
    </xf>
    <xf numFmtId="0" fontId="10" fillId="36" borderId="22" xfId="0" applyFont="1" applyFill="1" applyBorder="1" applyAlignment="1">
      <alignment horizontal="center"/>
    </xf>
    <xf numFmtId="0" fontId="10" fillId="40" borderId="21" xfId="0" applyFont="1" applyFill="1" applyBorder="1" applyAlignment="1">
      <alignment/>
    </xf>
    <xf numFmtId="0" fontId="11" fillId="40" borderId="14" xfId="45" applyFont="1" applyFill="1" applyBorder="1" applyAlignment="1" applyProtection="1">
      <alignment/>
      <protection/>
    </xf>
    <xf numFmtId="175" fontId="10" fillId="40" borderId="14" xfId="0" applyNumberFormat="1" applyFont="1" applyFill="1" applyBorder="1" applyAlignment="1">
      <alignment horizontal="center"/>
    </xf>
    <xf numFmtId="174" fontId="10" fillId="40" borderId="14" xfId="0" applyNumberFormat="1" applyFont="1" applyFill="1" applyBorder="1" applyAlignment="1">
      <alignment horizontal="center"/>
    </xf>
    <xf numFmtId="0" fontId="10" fillId="40" borderId="14" xfId="0" applyFont="1" applyFill="1" applyBorder="1" applyAlignment="1">
      <alignment horizontal="center"/>
    </xf>
    <xf numFmtId="179" fontId="10" fillId="40" borderId="14" xfId="0" applyNumberFormat="1" applyFont="1" applyFill="1" applyBorder="1" applyAlignment="1">
      <alignment horizontal="right"/>
    </xf>
    <xf numFmtId="179" fontId="12" fillId="40" borderId="14" xfId="45" applyNumberFormat="1" applyFont="1" applyFill="1" applyBorder="1" applyAlignment="1" applyProtection="1">
      <alignment horizontal="right"/>
      <protection/>
    </xf>
    <xf numFmtId="0" fontId="10" fillId="40" borderId="22" xfId="0" applyFont="1" applyFill="1" applyBorder="1" applyAlignment="1">
      <alignment/>
    </xf>
    <xf numFmtId="0" fontId="10" fillId="39" borderId="23" xfId="0" applyFont="1" applyFill="1" applyBorder="1" applyAlignment="1">
      <alignment/>
    </xf>
    <xf numFmtId="0" fontId="10" fillId="39" borderId="24" xfId="0" applyFont="1" applyFill="1" applyBorder="1" applyAlignment="1">
      <alignment/>
    </xf>
    <xf numFmtId="175" fontId="10" fillId="39" borderId="24" xfId="0" applyNumberFormat="1" applyFont="1" applyFill="1" applyBorder="1" applyAlignment="1">
      <alignment horizontal="center"/>
    </xf>
    <xf numFmtId="174" fontId="10" fillId="39" borderId="24" xfId="0" applyNumberFormat="1" applyFont="1" applyFill="1" applyBorder="1" applyAlignment="1">
      <alignment horizontal="center"/>
    </xf>
    <xf numFmtId="0" fontId="10" fillId="39" borderId="24" xfId="0" applyFont="1" applyFill="1" applyBorder="1" applyAlignment="1">
      <alignment horizontal="center"/>
    </xf>
    <xf numFmtId="179" fontId="11" fillId="39" borderId="24" xfId="45" applyNumberFormat="1" applyFont="1" applyFill="1" applyBorder="1" applyAlignment="1" applyProtection="1">
      <alignment horizontal="right"/>
      <protection/>
    </xf>
    <xf numFmtId="179" fontId="12" fillId="39" borderId="24" xfId="45" applyNumberFormat="1" applyFont="1" applyFill="1" applyBorder="1" applyAlignment="1" applyProtection="1">
      <alignment horizontal="right"/>
      <protection/>
    </xf>
    <xf numFmtId="0" fontId="10" fillId="39" borderId="25" xfId="0" applyFont="1" applyFill="1" applyBorder="1" applyAlignment="1" quotePrefix="1">
      <alignment horizontal="center"/>
    </xf>
    <xf numFmtId="0" fontId="9" fillId="39" borderId="18" xfId="0" applyFont="1" applyFill="1" applyBorder="1" applyAlignment="1">
      <alignment/>
    </xf>
    <xf numFmtId="0" fontId="9" fillId="39" borderId="19" xfId="0" applyFont="1" applyFill="1" applyBorder="1" applyAlignment="1">
      <alignment/>
    </xf>
    <xf numFmtId="175" fontId="9" fillId="39" borderId="19" xfId="0" applyNumberFormat="1" applyFont="1" applyFill="1" applyBorder="1" applyAlignment="1">
      <alignment horizontal="center"/>
    </xf>
    <xf numFmtId="174" fontId="9" fillId="39" borderId="19" xfId="0" applyNumberFormat="1" applyFont="1" applyFill="1" applyBorder="1" applyAlignment="1">
      <alignment horizontal="center"/>
    </xf>
    <xf numFmtId="0" fontId="9" fillId="39" borderId="19" xfId="0" applyFont="1" applyFill="1" applyBorder="1" applyAlignment="1">
      <alignment horizontal="center"/>
    </xf>
    <xf numFmtId="179" fontId="9" fillId="39" borderId="19" xfId="0" applyNumberFormat="1" applyFont="1" applyFill="1" applyBorder="1" applyAlignment="1">
      <alignment horizontal="right"/>
    </xf>
    <xf numFmtId="179" fontId="13" fillId="39" borderId="19" xfId="45" applyNumberFormat="1" applyFont="1" applyFill="1" applyBorder="1" applyAlignment="1" applyProtection="1">
      <alignment horizontal="right"/>
      <protection/>
    </xf>
    <xf numFmtId="0" fontId="10" fillId="37" borderId="21" xfId="0" applyFont="1" applyFill="1" applyBorder="1" applyAlignment="1">
      <alignment/>
    </xf>
    <xf numFmtId="0" fontId="10" fillId="37" borderId="14" xfId="0" applyFont="1" applyFill="1" applyBorder="1" applyAlignment="1">
      <alignment/>
    </xf>
    <xf numFmtId="175" fontId="10" fillId="37" borderId="14" xfId="0" applyNumberFormat="1" applyFont="1" applyFill="1" applyBorder="1" applyAlignment="1">
      <alignment horizontal="center"/>
    </xf>
    <xf numFmtId="174" fontId="10" fillId="37" borderId="14" xfId="0" applyNumberFormat="1" applyFont="1" applyFill="1" applyBorder="1" applyAlignment="1">
      <alignment horizontal="center"/>
    </xf>
    <xf numFmtId="0" fontId="10" fillId="37" borderId="14" xfId="0" applyFont="1" applyFill="1" applyBorder="1" applyAlignment="1">
      <alignment horizontal="center"/>
    </xf>
    <xf numFmtId="179" fontId="10" fillId="37" borderId="14" xfId="0" applyNumberFormat="1" applyFont="1" applyFill="1" applyBorder="1" applyAlignment="1">
      <alignment horizontal="right"/>
    </xf>
    <xf numFmtId="179" fontId="12" fillId="37" borderId="14" xfId="45" applyNumberFormat="1" applyFont="1" applyFill="1" applyBorder="1" applyAlignment="1" applyProtection="1">
      <alignment horizontal="right"/>
      <protection/>
    </xf>
    <xf numFmtId="0" fontId="10" fillId="37" borderId="22" xfId="0" applyFont="1" applyFill="1" applyBorder="1" applyAlignment="1">
      <alignment/>
    </xf>
    <xf numFmtId="0" fontId="10" fillId="41" borderId="21" xfId="0" applyFont="1" applyFill="1" applyBorder="1" applyAlignment="1">
      <alignment/>
    </xf>
    <xf numFmtId="0" fontId="11" fillId="41" borderId="14" xfId="45" applyFont="1" applyFill="1" applyBorder="1" applyAlignment="1" applyProtection="1">
      <alignment/>
      <protection/>
    </xf>
    <xf numFmtId="175" fontId="10" fillId="41" borderId="14" xfId="0" applyNumberFormat="1" applyFont="1" applyFill="1" applyBorder="1" applyAlignment="1">
      <alignment horizontal="center"/>
    </xf>
    <xf numFmtId="174" fontId="10" fillId="41" borderId="14" xfId="0" applyNumberFormat="1" applyFont="1" applyFill="1" applyBorder="1" applyAlignment="1">
      <alignment horizontal="center"/>
    </xf>
    <xf numFmtId="0" fontId="10" fillId="41" borderId="14" xfId="0" applyFont="1" applyFill="1" applyBorder="1" applyAlignment="1">
      <alignment horizontal="center"/>
    </xf>
    <xf numFmtId="179" fontId="10" fillId="41" borderId="14" xfId="0" applyNumberFormat="1" applyFont="1" applyFill="1" applyBorder="1" applyAlignment="1">
      <alignment horizontal="right"/>
    </xf>
    <xf numFmtId="179" fontId="12" fillId="41" borderId="14" xfId="45" applyNumberFormat="1" applyFont="1" applyFill="1" applyBorder="1" applyAlignment="1" applyProtection="1">
      <alignment horizontal="right"/>
      <protection/>
    </xf>
    <xf numFmtId="0" fontId="10" fillId="41" borderId="22" xfId="0" applyFont="1" applyFill="1" applyBorder="1" applyAlignment="1">
      <alignment/>
    </xf>
    <xf numFmtId="0" fontId="10" fillId="42" borderId="21" xfId="0" applyFont="1" applyFill="1" applyBorder="1" applyAlignment="1">
      <alignment/>
    </xf>
    <xf numFmtId="0" fontId="11" fillId="42" borderId="14" xfId="45" applyFont="1" applyFill="1" applyBorder="1" applyAlignment="1" applyProtection="1">
      <alignment/>
      <protection/>
    </xf>
    <xf numFmtId="175" fontId="10" fillId="42" borderId="14" xfId="0" applyNumberFormat="1" applyFont="1" applyFill="1" applyBorder="1" applyAlignment="1">
      <alignment horizontal="center"/>
    </xf>
    <xf numFmtId="174" fontId="10" fillId="42" borderId="14" xfId="0" applyNumberFormat="1" applyFont="1" applyFill="1" applyBorder="1" applyAlignment="1">
      <alignment horizontal="center"/>
    </xf>
    <xf numFmtId="0" fontId="10" fillId="42" borderId="14" xfId="0" applyFont="1" applyFill="1" applyBorder="1" applyAlignment="1">
      <alignment horizontal="center"/>
    </xf>
    <xf numFmtId="180" fontId="10" fillId="42" borderId="14" xfId="0" applyNumberFormat="1" applyFont="1" applyFill="1" applyBorder="1" applyAlignment="1">
      <alignment horizontal="right"/>
    </xf>
    <xf numFmtId="179" fontId="10" fillId="42" borderId="14" xfId="0" applyNumberFormat="1" applyFont="1" applyFill="1" applyBorder="1" applyAlignment="1">
      <alignment horizontal="right"/>
    </xf>
    <xf numFmtId="181" fontId="12" fillId="42" borderId="14" xfId="45" applyNumberFormat="1" applyFont="1" applyFill="1" applyBorder="1" applyAlignment="1" applyProtection="1">
      <alignment horizontal="right"/>
      <protection/>
    </xf>
    <xf numFmtId="0" fontId="10" fillId="42" borderId="22" xfId="0" applyFont="1" applyFill="1" applyBorder="1" applyAlignment="1">
      <alignment/>
    </xf>
    <xf numFmtId="0" fontId="10" fillId="36" borderId="26" xfId="0" applyFont="1" applyFill="1" applyBorder="1" applyAlignment="1">
      <alignment/>
    </xf>
    <xf numFmtId="0" fontId="11" fillId="36" borderId="27" xfId="45" applyFont="1" applyFill="1" applyBorder="1" applyAlignment="1" applyProtection="1">
      <alignment/>
      <protection/>
    </xf>
    <xf numFmtId="175" fontId="10" fillId="36" borderId="27" xfId="0" applyNumberFormat="1" applyFont="1" applyFill="1" applyBorder="1" applyAlignment="1">
      <alignment horizontal="center"/>
    </xf>
    <xf numFmtId="174" fontId="10" fillId="36" borderId="27" xfId="0" applyNumberFormat="1" applyFont="1" applyFill="1" applyBorder="1" applyAlignment="1">
      <alignment horizontal="center"/>
    </xf>
    <xf numFmtId="0" fontId="10" fillId="36" borderId="27" xfId="0" applyFont="1" applyFill="1" applyBorder="1" applyAlignment="1">
      <alignment horizontal="center"/>
    </xf>
    <xf numFmtId="179" fontId="10" fillId="36" borderId="27" xfId="0" applyNumberFormat="1" applyFont="1" applyFill="1" applyBorder="1" applyAlignment="1">
      <alignment horizontal="right"/>
    </xf>
    <xf numFmtId="179" fontId="11" fillId="36" borderId="27" xfId="45" applyNumberFormat="1" applyFont="1" applyFill="1" applyBorder="1" applyAlignment="1" applyProtection="1">
      <alignment horizontal="right"/>
      <protection/>
    </xf>
    <xf numFmtId="0" fontId="10" fillId="36" borderId="28" xfId="0" applyFont="1" applyFill="1" applyBorder="1" applyAlignment="1">
      <alignment/>
    </xf>
    <xf numFmtId="0" fontId="9" fillId="0" borderId="29" xfId="0" applyFont="1" applyBorder="1" applyAlignment="1">
      <alignment horizontal="center" vertical="center"/>
    </xf>
    <xf numFmtId="0" fontId="10" fillId="37" borderId="30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38" borderId="32" xfId="0" applyFont="1" applyFill="1" applyBorder="1" applyAlignment="1">
      <alignment horizontal="center"/>
    </xf>
    <xf numFmtId="0" fontId="10" fillId="38" borderId="30" xfId="0" applyFont="1" applyFill="1" applyBorder="1" applyAlignment="1">
      <alignment horizontal="center"/>
    </xf>
    <xf numFmtId="0" fontId="10" fillId="36" borderId="31" xfId="0" applyFont="1" applyFill="1" applyBorder="1" applyAlignment="1">
      <alignment horizontal="center"/>
    </xf>
    <xf numFmtId="0" fontId="10" fillId="39" borderId="31" xfId="0" applyFont="1" applyFill="1" applyBorder="1" applyAlignment="1">
      <alignment horizontal="center"/>
    </xf>
    <xf numFmtId="0" fontId="10" fillId="40" borderId="31" xfId="0" applyFont="1" applyFill="1" applyBorder="1" applyAlignment="1">
      <alignment horizontal="center"/>
    </xf>
    <xf numFmtId="0" fontId="10" fillId="39" borderId="32" xfId="0" applyFont="1" applyFill="1" applyBorder="1" applyAlignment="1">
      <alignment horizontal="center"/>
    </xf>
    <xf numFmtId="0" fontId="9" fillId="39" borderId="30" xfId="0" applyFont="1" applyFill="1" applyBorder="1" applyAlignment="1">
      <alignment horizontal="center"/>
    </xf>
    <xf numFmtId="0" fontId="10" fillId="37" borderId="31" xfId="0" applyFont="1" applyFill="1" applyBorder="1" applyAlignment="1">
      <alignment horizontal="center"/>
    </xf>
    <xf numFmtId="0" fontId="10" fillId="41" borderId="31" xfId="0" applyFont="1" applyFill="1" applyBorder="1" applyAlignment="1">
      <alignment horizontal="center"/>
    </xf>
    <xf numFmtId="0" fontId="10" fillId="42" borderId="31" xfId="0" applyFont="1" applyFill="1" applyBorder="1" applyAlignment="1">
      <alignment horizontal="center"/>
    </xf>
    <xf numFmtId="0" fontId="10" fillId="36" borderId="33" xfId="0" applyFont="1" applyFill="1" applyBorder="1" applyAlignment="1">
      <alignment horizontal="center"/>
    </xf>
    <xf numFmtId="182" fontId="9" fillId="0" borderId="34" xfId="0" applyNumberFormat="1" applyFont="1" applyBorder="1" applyAlignment="1">
      <alignment horizontal="center" vertical="center"/>
    </xf>
    <xf numFmtId="182" fontId="10" fillId="37" borderId="35" xfId="0" applyNumberFormat="1" applyFont="1" applyFill="1" applyBorder="1" applyAlignment="1">
      <alignment horizontal="center"/>
    </xf>
    <xf numFmtId="182" fontId="10" fillId="0" borderId="36" xfId="0" applyNumberFormat="1" applyFont="1" applyBorder="1" applyAlignment="1">
      <alignment horizontal="center"/>
    </xf>
    <xf numFmtId="182" fontId="10" fillId="38" borderId="37" xfId="0" applyNumberFormat="1" applyFont="1" applyFill="1" applyBorder="1" applyAlignment="1">
      <alignment horizontal="center"/>
    </xf>
    <xf numFmtId="182" fontId="10" fillId="38" borderId="35" xfId="0" applyNumberFormat="1" applyFont="1" applyFill="1" applyBorder="1" applyAlignment="1">
      <alignment horizontal="center"/>
    </xf>
    <xf numFmtId="182" fontId="10" fillId="36" borderId="36" xfId="0" applyNumberFormat="1" applyFont="1" applyFill="1" applyBorder="1" applyAlignment="1">
      <alignment horizontal="center"/>
    </xf>
    <xf numFmtId="182" fontId="10" fillId="39" borderId="36" xfId="0" applyNumberFormat="1" applyFont="1" applyFill="1" applyBorder="1" applyAlignment="1">
      <alignment horizontal="center"/>
    </xf>
    <xf numFmtId="182" fontId="10" fillId="40" borderId="36" xfId="0" applyNumberFormat="1" applyFont="1" applyFill="1" applyBorder="1" applyAlignment="1">
      <alignment horizontal="center"/>
    </xf>
    <xf numFmtId="182" fontId="10" fillId="39" borderId="37" xfId="0" applyNumberFormat="1" applyFont="1" applyFill="1" applyBorder="1" applyAlignment="1">
      <alignment horizontal="center"/>
    </xf>
    <xf numFmtId="182" fontId="9" fillId="39" borderId="35" xfId="0" applyNumberFormat="1" applyFont="1" applyFill="1" applyBorder="1" applyAlignment="1">
      <alignment horizontal="center"/>
    </xf>
    <xf numFmtId="182" fontId="10" fillId="37" borderId="36" xfId="0" applyNumberFormat="1" applyFont="1" applyFill="1" applyBorder="1" applyAlignment="1">
      <alignment horizontal="center"/>
    </xf>
    <xf numFmtId="182" fontId="10" fillId="41" borderId="36" xfId="0" applyNumberFormat="1" applyFont="1" applyFill="1" applyBorder="1" applyAlignment="1">
      <alignment horizontal="center"/>
    </xf>
    <xf numFmtId="182" fontId="10" fillId="42" borderId="36" xfId="0" applyNumberFormat="1" applyFont="1" applyFill="1" applyBorder="1" applyAlignment="1">
      <alignment horizontal="center"/>
    </xf>
    <xf numFmtId="182" fontId="10" fillId="36" borderId="38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37" borderId="18" xfId="0" applyFont="1" applyFill="1" applyBorder="1" applyAlignment="1">
      <alignment horizontal="center"/>
    </xf>
    <xf numFmtId="0" fontId="10" fillId="37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38" borderId="23" xfId="0" applyFont="1" applyFill="1" applyBorder="1" applyAlignment="1">
      <alignment horizontal="center"/>
    </xf>
    <xf numFmtId="0" fontId="10" fillId="38" borderId="25" xfId="0" applyFont="1" applyFill="1" applyBorder="1" applyAlignment="1">
      <alignment horizontal="center"/>
    </xf>
    <xf numFmtId="0" fontId="10" fillId="38" borderId="18" xfId="0" applyFont="1" applyFill="1" applyBorder="1" applyAlignment="1">
      <alignment horizontal="center"/>
    </xf>
    <xf numFmtId="0" fontId="10" fillId="38" borderId="20" xfId="0" applyFont="1" applyFill="1" applyBorder="1" applyAlignment="1">
      <alignment horizontal="center"/>
    </xf>
    <xf numFmtId="0" fontId="10" fillId="36" borderId="21" xfId="0" applyFont="1" applyFill="1" applyBorder="1" applyAlignment="1">
      <alignment horizontal="center"/>
    </xf>
    <xf numFmtId="0" fontId="10" fillId="39" borderId="21" xfId="0" applyFont="1" applyFill="1" applyBorder="1" applyAlignment="1" quotePrefix="1">
      <alignment horizontal="center"/>
    </xf>
    <xf numFmtId="0" fontId="10" fillId="39" borderId="22" xfId="0" applyFont="1" applyFill="1" applyBorder="1" applyAlignment="1">
      <alignment horizontal="center"/>
    </xf>
    <xf numFmtId="0" fontId="10" fillId="40" borderId="21" xfId="0" applyFont="1" applyFill="1" applyBorder="1" applyAlignment="1">
      <alignment horizontal="center"/>
    </xf>
    <xf numFmtId="0" fontId="10" fillId="40" borderId="22" xfId="0" applyFont="1" applyFill="1" applyBorder="1" applyAlignment="1">
      <alignment horizontal="center"/>
    </xf>
    <xf numFmtId="0" fontId="10" fillId="39" borderId="23" xfId="0" applyFont="1" applyFill="1" applyBorder="1" applyAlignment="1" quotePrefix="1">
      <alignment horizontal="center"/>
    </xf>
    <xf numFmtId="0" fontId="10" fillId="39" borderId="25" xfId="0" applyFont="1" applyFill="1" applyBorder="1" applyAlignment="1">
      <alignment horizontal="center"/>
    </xf>
    <xf numFmtId="0" fontId="9" fillId="39" borderId="18" xfId="0" applyFont="1" applyFill="1" applyBorder="1" applyAlignment="1">
      <alignment horizontal="center"/>
    </xf>
    <xf numFmtId="0" fontId="9" fillId="39" borderId="20" xfId="0" applyFont="1" applyFill="1" applyBorder="1" applyAlignment="1">
      <alignment horizontal="center"/>
    </xf>
    <xf numFmtId="0" fontId="10" fillId="37" borderId="21" xfId="0" applyFont="1" applyFill="1" applyBorder="1" applyAlignment="1">
      <alignment horizontal="center"/>
    </xf>
    <xf numFmtId="0" fontId="10" fillId="37" borderId="22" xfId="0" applyFont="1" applyFill="1" applyBorder="1" applyAlignment="1">
      <alignment horizontal="center"/>
    </xf>
    <xf numFmtId="0" fontId="10" fillId="41" borderId="21" xfId="0" applyFont="1" applyFill="1" applyBorder="1" applyAlignment="1" quotePrefix="1">
      <alignment horizontal="center"/>
    </xf>
    <xf numFmtId="0" fontId="10" fillId="41" borderId="22" xfId="0" applyFont="1" applyFill="1" applyBorder="1" applyAlignment="1">
      <alignment horizontal="center"/>
    </xf>
    <xf numFmtId="0" fontId="10" fillId="42" borderId="21" xfId="0" applyFont="1" applyFill="1" applyBorder="1" applyAlignment="1" quotePrefix="1">
      <alignment horizontal="center"/>
    </xf>
    <xf numFmtId="0" fontId="10" fillId="42" borderId="22" xfId="0" applyFont="1" applyFill="1" applyBorder="1" applyAlignment="1">
      <alignment horizontal="center"/>
    </xf>
    <xf numFmtId="0" fontId="10" fillId="36" borderId="26" xfId="0" applyFont="1" applyFill="1" applyBorder="1" applyAlignment="1" quotePrefix="1">
      <alignment horizontal="center"/>
    </xf>
    <xf numFmtId="0" fontId="10" fillId="36" borderId="28" xfId="0" applyFont="1" applyFill="1" applyBorder="1" applyAlignment="1">
      <alignment horizontal="center"/>
    </xf>
    <xf numFmtId="0" fontId="9" fillId="38" borderId="21" xfId="0" applyFont="1" applyFill="1" applyBorder="1" applyAlignment="1">
      <alignment/>
    </xf>
    <xf numFmtId="0" fontId="14" fillId="38" borderId="14" xfId="45" applyFont="1" applyFill="1" applyBorder="1" applyAlignment="1" applyProtection="1">
      <alignment/>
      <protection/>
    </xf>
    <xf numFmtId="175" fontId="9" fillId="38" borderId="14" xfId="0" applyNumberFormat="1" applyFont="1" applyFill="1" applyBorder="1" applyAlignment="1">
      <alignment horizontal="center"/>
    </xf>
    <xf numFmtId="174" fontId="9" fillId="38" borderId="14" xfId="0" applyNumberFormat="1" applyFont="1" applyFill="1" applyBorder="1" applyAlignment="1">
      <alignment horizontal="center"/>
    </xf>
    <xf numFmtId="0" fontId="9" fillId="38" borderId="31" xfId="0" applyFont="1" applyFill="1" applyBorder="1" applyAlignment="1">
      <alignment horizontal="center"/>
    </xf>
    <xf numFmtId="0" fontId="9" fillId="38" borderId="21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/>
    </xf>
    <xf numFmtId="0" fontId="9" fillId="38" borderId="22" xfId="0" applyFont="1" applyFill="1" applyBorder="1" applyAlignment="1">
      <alignment horizontal="center"/>
    </xf>
    <xf numFmtId="182" fontId="9" fillId="38" borderId="36" xfId="0" applyNumberFormat="1" applyFont="1" applyFill="1" applyBorder="1" applyAlignment="1">
      <alignment horizontal="center"/>
    </xf>
    <xf numFmtId="179" fontId="9" fillId="38" borderId="14" xfId="0" applyNumberFormat="1" applyFont="1" applyFill="1" applyBorder="1" applyAlignment="1">
      <alignment horizontal="right"/>
    </xf>
    <xf numFmtId="179" fontId="13" fillId="38" borderId="14" xfId="45" applyNumberFormat="1" applyFont="1" applyFill="1" applyBorder="1" applyAlignment="1" applyProtection="1">
      <alignment horizontal="right"/>
      <protection/>
    </xf>
    <xf numFmtId="0" fontId="9" fillId="38" borderId="22" xfId="0" applyFont="1" applyFill="1" applyBorder="1" applyAlignment="1">
      <alignment/>
    </xf>
    <xf numFmtId="0" fontId="9" fillId="43" borderId="21" xfId="0" applyFont="1" applyFill="1" applyBorder="1" applyAlignment="1">
      <alignment/>
    </xf>
    <xf numFmtId="0" fontId="14" fillId="43" borderId="14" xfId="45" applyFont="1" applyFill="1" applyBorder="1" applyAlignment="1" applyProtection="1">
      <alignment/>
      <protection/>
    </xf>
    <xf numFmtId="175" fontId="9" fillId="43" borderId="14" xfId="0" applyNumberFormat="1" applyFont="1" applyFill="1" applyBorder="1" applyAlignment="1">
      <alignment horizontal="center"/>
    </xf>
    <xf numFmtId="174" fontId="9" fillId="43" borderId="14" xfId="0" applyNumberFormat="1" applyFont="1" applyFill="1" applyBorder="1" applyAlignment="1">
      <alignment horizontal="center"/>
    </xf>
    <xf numFmtId="0" fontId="9" fillId="43" borderId="31" xfId="0" applyFont="1" applyFill="1" applyBorder="1" applyAlignment="1">
      <alignment horizontal="center"/>
    </xf>
    <xf numFmtId="0" fontId="9" fillId="43" borderId="21" xfId="0" applyFont="1" applyFill="1" applyBorder="1" applyAlignment="1" quotePrefix="1">
      <alignment horizontal="center"/>
    </xf>
    <xf numFmtId="0" fontId="9" fillId="43" borderId="14" xfId="0" applyFont="1" applyFill="1" applyBorder="1" applyAlignment="1">
      <alignment horizontal="center"/>
    </xf>
    <xf numFmtId="0" fontId="9" fillId="43" borderId="22" xfId="0" applyFont="1" applyFill="1" applyBorder="1" applyAlignment="1">
      <alignment horizontal="center"/>
    </xf>
    <xf numFmtId="182" fontId="9" fillId="43" borderId="36" xfId="0" applyNumberFormat="1" applyFont="1" applyFill="1" applyBorder="1" applyAlignment="1">
      <alignment horizontal="center"/>
    </xf>
    <xf numFmtId="179" fontId="14" fillId="43" borderId="14" xfId="45" applyNumberFormat="1" applyFont="1" applyFill="1" applyBorder="1" applyAlignment="1" applyProtection="1">
      <alignment horizontal="right"/>
      <protection/>
    </xf>
    <xf numFmtId="179" fontId="13" fillId="43" borderId="14" xfId="45" applyNumberFormat="1" applyFont="1" applyFill="1" applyBorder="1" applyAlignment="1" applyProtection="1">
      <alignment horizontal="right"/>
      <protection/>
    </xf>
    <xf numFmtId="0" fontId="9" fillId="43" borderId="22" xfId="0" applyFont="1" applyFill="1" applyBorder="1" applyAlignment="1">
      <alignment/>
    </xf>
    <xf numFmtId="179" fontId="14" fillId="38" borderId="14" xfId="45" applyNumberFormat="1" applyFont="1" applyFill="1" applyBorder="1" applyAlignment="1" applyProtection="1">
      <alignment horizontal="right"/>
      <protection/>
    </xf>
    <xf numFmtId="0" fontId="9" fillId="36" borderId="21" xfId="0" applyFont="1" applyFill="1" applyBorder="1" applyAlignment="1">
      <alignment/>
    </xf>
    <xf numFmtId="0" fontId="14" fillId="36" borderId="14" xfId="45" applyFont="1" applyFill="1" applyBorder="1" applyAlignment="1" applyProtection="1">
      <alignment/>
      <protection/>
    </xf>
    <xf numFmtId="175" fontId="9" fillId="36" borderId="14" xfId="0" applyNumberFormat="1" applyFont="1" applyFill="1" applyBorder="1" applyAlignment="1">
      <alignment horizontal="center"/>
    </xf>
    <xf numFmtId="174" fontId="9" fillId="36" borderId="14" xfId="0" applyNumberFormat="1" applyFont="1" applyFill="1" applyBorder="1" applyAlignment="1">
      <alignment horizontal="center"/>
    </xf>
    <xf numFmtId="0" fontId="9" fillId="36" borderId="31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9" fillId="36" borderId="22" xfId="0" applyFont="1" applyFill="1" applyBorder="1" applyAlignment="1">
      <alignment horizontal="center"/>
    </xf>
    <xf numFmtId="182" fontId="9" fillId="36" borderId="36" xfId="0" applyNumberFormat="1" applyFont="1" applyFill="1" applyBorder="1" applyAlignment="1">
      <alignment horizontal="center"/>
    </xf>
    <xf numFmtId="179" fontId="14" fillId="36" borderId="14" xfId="45" applyNumberFormat="1" applyFont="1" applyFill="1" applyBorder="1" applyAlignment="1" applyProtection="1">
      <alignment horizontal="right"/>
      <protection/>
    </xf>
    <xf numFmtId="179" fontId="13" fillId="36" borderId="14" xfId="45" applyNumberFormat="1" applyFont="1" applyFill="1" applyBorder="1" applyAlignment="1" applyProtection="1">
      <alignment horizontal="right"/>
      <protection/>
    </xf>
    <xf numFmtId="179" fontId="11" fillId="39" borderId="19" xfId="45" applyNumberFormat="1" applyFont="1" applyFill="1" applyBorder="1" applyAlignment="1" applyProtection="1">
      <alignment horizontal="right"/>
      <protection/>
    </xf>
    <xf numFmtId="0" fontId="11" fillId="43" borderId="14" xfId="45" applyFont="1" applyFill="1" applyBorder="1" applyAlignment="1" applyProtection="1">
      <alignment/>
      <protection/>
    </xf>
    <xf numFmtId="0" fontId="9" fillId="43" borderId="21" xfId="0" applyFont="1" applyFill="1" applyBorder="1" applyAlignment="1">
      <alignment horizontal="center"/>
    </xf>
    <xf numFmtId="18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79" fontId="11" fillId="43" borderId="14" xfId="45" applyNumberFormat="1" applyFont="1" applyFill="1" applyBorder="1" applyAlignment="1" applyProtection="1">
      <alignment horizontal="right"/>
      <protection/>
    </xf>
    <xf numFmtId="0" fontId="7" fillId="39" borderId="20" xfId="45" applyFill="1" applyBorder="1" applyAlignment="1" applyProtection="1">
      <alignment/>
      <protection/>
    </xf>
    <xf numFmtId="0" fontId="5" fillId="35" borderId="39" xfId="0" applyFont="1" applyFill="1" applyBorder="1" applyAlignment="1">
      <alignment wrapText="1"/>
    </xf>
    <xf numFmtId="0" fontId="5" fillId="35" borderId="40" xfId="0" applyFont="1" applyFill="1" applyBorder="1" applyAlignment="1">
      <alignment wrapText="1"/>
    </xf>
    <xf numFmtId="0" fontId="5" fillId="35" borderId="41" xfId="0" applyFont="1" applyFill="1" applyBorder="1" applyAlignment="1">
      <alignment/>
    </xf>
    <xf numFmtId="0" fontId="5" fillId="35" borderId="42" xfId="0" applyFont="1" applyFill="1" applyBorder="1" applyAlignment="1">
      <alignment/>
    </xf>
    <xf numFmtId="0" fontId="5" fillId="35" borderId="43" xfId="0" applyFont="1" applyFill="1" applyBorder="1" applyAlignment="1">
      <alignment/>
    </xf>
    <xf numFmtId="0" fontId="5" fillId="35" borderId="44" xfId="0" applyFont="1" applyFill="1" applyBorder="1" applyAlignment="1">
      <alignment/>
    </xf>
    <xf numFmtId="0" fontId="0" fillId="0" borderId="45" xfId="0" applyBorder="1" applyAlignment="1">
      <alignment/>
    </xf>
    <xf numFmtId="0" fontId="6" fillId="0" borderId="0" xfId="0" applyFont="1" applyAlignment="1">
      <alignment horizontal="left"/>
    </xf>
    <xf numFmtId="0" fontId="6" fillId="0" borderId="46" xfId="0" applyFont="1" applyBorder="1" applyAlignment="1">
      <alignment horizontal="left"/>
    </xf>
    <xf numFmtId="0" fontId="5" fillId="35" borderId="39" xfId="0" applyFont="1" applyFill="1" applyBorder="1" applyAlignment="1">
      <alignment/>
    </xf>
    <xf numFmtId="0" fontId="5" fillId="35" borderId="40" xfId="0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0" fontId="5" fillId="35" borderId="11" xfId="0" applyFont="1" applyFill="1" applyBorder="1" applyAlignment="1">
      <alignment wrapText="1"/>
    </xf>
    <xf numFmtId="0" fontId="5" fillId="35" borderId="12" xfId="0" applyFont="1" applyFill="1" applyBorder="1" applyAlignment="1">
      <alignment wrapText="1"/>
    </xf>
    <xf numFmtId="0" fontId="0" fillId="34" borderId="41" xfId="0" applyFill="1" applyBorder="1" applyAlignment="1">
      <alignment horizontal="center" wrapText="1"/>
    </xf>
    <xf numFmtId="0" fontId="0" fillId="34" borderId="42" xfId="0" applyFill="1" applyBorder="1" applyAlignment="1">
      <alignment horizontal="center" wrapText="1"/>
    </xf>
    <xf numFmtId="0" fontId="0" fillId="34" borderId="47" xfId="0" applyFill="1" applyBorder="1" applyAlignment="1">
      <alignment horizontal="center" wrapText="1"/>
    </xf>
    <xf numFmtId="0" fontId="0" fillId="34" borderId="48" xfId="0" applyFill="1" applyBorder="1" applyAlignment="1">
      <alignment horizontal="center" wrapText="1"/>
    </xf>
    <xf numFmtId="0" fontId="0" fillId="34" borderId="43" xfId="0" applyFill="1" applyBorder="1" applyAlignment="1">
      <alignment horizontal="center" wrapText="1"/>
    </xf>
    <xf numFmtId="0" fontId="0" fillId="34" borderId="44" xfId="0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</xdr:row>
      <xdr:rowOff>85725</xdr:rowOff>
    </xdr:from>
    <xdr:to>
      <xdr:col>0</xdr:col>
      <xdr:colOff>2371725</xdr:colOff>
      <xdr:row>12</xdr:row>
      <xdr:rowOff>104775</xdr:rowOff>
    </xdr:to>
    <xdr:pic>
      <xdr:nvPicPr>
        <xdr:cNvPr id="1" name="Picture 20" descr="products_W_VarioStar_rdax_238x179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0"/>
          <a:ext cx="2286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5</xdr:row>
      <xdr:rowOff>0</xdr:rowOff>
    </xdr:from>
    <xdr:to>
      <xdr:col>1</xdr:col>
      <xdr:colOff>1209675</xdr:colOff>
      <xdr:row>12</xdr:row>
      <xdr:rowOff>209550</xdr:rowOff>
    </xdr:to>
    <xdr:pic>
      <xdr:nvPicPr>
        <xdr:cNvPr id="1" name="Picture 1" descr="2005-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09625"/>
          <a:ext cx="18954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57150</xdr:rowOff>
    </xdr:from>
    <xdr:to>
      <xdr:col>9</xdr:col>
      <xdr:colOff>685800</xdr:colOff>
      <xdr:row>30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542925"/>
          <a:ext cx="5238750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f-airliquide.com/fr/prod_mater/fiches/notvent/materiel_manuel/mig_mag/W000257409_2.pdf" TargetMode="External" /><Relationship Id="rId2" Type="http://schemas.openxmlformats.org/officeDocument/2006/relationships/hyperlink" Target="http://www.millerwelds.com/pdf/spec_sheets/DC12-44F.pdf" TargetMode="External" /><Relationship Id="rId3" Type="http://schemas.openxmlformats.org/officeDocument/2006/relationships/hyperlink" Target="http://www.fronius.com/cps/rde/xchg/SID-0AFF0106-A74A0EE7/fronius_international/hs.xsl/79_4652_ENG_HTML.htm" TargetMode="External" /><Relationship Id="rId4" Type="http://schemas.openxmlformats.org/officeDocument/2006/relationships/hyperlink" Target="http://www.elektrosta.com/faqs/plaket/Multisoud%20170%20220%20280%20MP_fr.pdf" TargetMode="External" /><Relationship Id="rId5" Type="http://schemas.openxmlformats.org/officeDocument/2006/relationships/hyperlink" Target="http://www.oerlikon.fr/fiche.asp?nivoSup=1&amp;navi=2&amp;id=75&amp;exid=&amp;alpha=j01&amp;reference=W%20000%20261%20954&amp;refnum=261954" TargetMode="External" /><Relationship Id="rId6" Type="http://schemas.openxmlformats.org/officeDocument/2006/relationships/hyperlink" Target="http://www.mylincolnelectric.com/Catalog/equipmentdatasheet.asp?p=42421" TargetMode="External" /><Relationship Id="rId7" Type="http://schemas.openxmlformats.org/officeDocument/2006/relationships/hyperlink" Target="http://www.itw-welding.com/product-files/miller/QSMM171.pdf" TargetMode="External" /><Relationship Id="rId8" Type="http://schemas.openxmlformats.org/officeDocument/2006/relationships/hyperlink" Target="http://www.metabo.com/metabo/halbstationaere_stationaere/com/en/produkte/mig_magweldingsystems/inertgasweldingsystemmig_mag150_20xt_0021031700.html" TargetMode="External" /><Relationship Id="rId9" Type="http://schemas.openxmlformats.org/officeDocument/2006/relationships/hyperlink" Target="http://www.migatronic.fr/media/rallymig160.pdf" TargetMode="External" /><Relationship Id="rId10" Type="http://schemas.openxmlformats.org/officeDocument/2006/relationships/hyperlink" Target="http://www.lager7.com/lager7/product_info.php/info/p2888_METABO-SCHWEI-GERAeT-MIG-MAG-150--20-XT-0021031700.html" TargetMode="External" /><Relationship Id="rId11" Type="http://schemas.openxmlformats.org/officeDocument/2006/relationships/hyperlink" Target="http://cgi.ebay.fr/ws/eBayISAPI.dll?ViewItem&amp;rd=1&amp;item=270147707409&amp;ssPageName=STRK:MEWA:IT&amp;ih=017" TargetMode="External" /><Relationship Id="rId12" Type="http://schemas.openxmlformats.org/officeDocument/2006/relationships/hyperlink" Target="http://www.leroymerlin.fr/mpng2-front/pre?zone=zonecatalogue&amp;01-liste-produits-render=off&amp;02-groupes-produits-render=on&amp;03-services-render=off&amp;03-zoom-produit-render=off&amp;04-selectionne-pour-vous-render=off&amp;idEIPub=1174309477&amp;backurl=pre%3Fzone%3Dz" TargetMode="External" /><Relationship Id="rId13" Type="http://schemas.openxmlformats.org/officeDocument/2006/relationships/hyperlink" Target="http://www.prosoud.com/boutique/fiche_produit.cfm?type=5&amp;ref=ME170MP&amp;code_lg=lg_fr&amp;pag=1&amp;num=1" TargetMode="External" /><Relationship Id="rId14" Type="http://schemas.openxmlformats.org/officeDocument/2006/relationships/hyperlink" Target="http://cgi.ebay.fr/NEUF-POSTE-A-SOUDER-PRO-SEMI-AUTO-MIG-MAG-180-A_W0QQitemZ220143881975QQihZ012QQcategoryZ117580QQssPageNameZWDVWQQrdZ1QQcmdZViewItem" TargetMode="External" /><Relationship Id="rId15" Type="http://schemas.openxmlformats.org/officeDocument/2006/relationships/hyperlink" Target="http://cgi.ebay.fr/POSTE-A-SOUDER-SOUDAGE-SOUDUREMIG-EASYMIG-151-DUAL_W0QQitemZ170140632101QQihZ007QQcategoryZ50241QQssPageNameZWDVWQQrdZ1QQcmdZViewItem" TargetMode="External" /><Relationship Id="rId16" Type="http://schemas.openxmlformats.org/officeDocument/2006/relationships/hyperlink" Target="http://cgi.ebay.fr/POSTE-A-SOUDER-SOUDAGE-SOUDURE-MIG-MAG-MAXISTAR-180M_W0QQitemZ170142185746QQihZ007QQcategoryZ50241QQssPageNameZWDVWQQrdZ1QQcmdZViewItem" TargetMode="External" /><Relationship Id="rId17" Type="http://schemas.openxmlformats.org/officeDocument/2006/relationships/hyperlink" Target="http://www.castolin.net/boutique/fiche_produit.cfm?type=96&amp;ref=161M&amp;code_lg=lg_fr&amp;pag=1&amp;num=12" TargetMode="External" /><Relationship Id="rId18" Type="http://schemas.openxmlformats.org/officeDocument/2006/relationships/hyperlink" Target="http://ww1.outillage-francilien.fr/boutique/fiche_produit.cfm?type=197&amp;ref=5P1018100&amp;code_lg=lg_fr&amp;pag=1&amp;num=2" TargetMode="External" /><Relationship Id="rId19" Type="http://schemas.openxmlformats.org/officeDocument/2006/relationships/hyperlink" Target="http://www.lawson-his.co.uk/scripts/products.php?cat=MIG%20Welding%20Machines%20%3C%20200%20amp" TargetMode="External" /><Relationship Id="rId20" Type="http://schemas.openxmlformats.org/officeDocument/2006/relationships/hyperlink" Target="http://www.ifdiffusion.fr/generateur-de-soudage-migmag-monomig-170-p-1092.html" TargetMode="External" /><Relationship Id="rId21" Type="http://schemas.openxmlformats.org/officeDocument/2006/relationships/hyperlink" Target="http://www.metabo.com/metabo/halbstationaere_stationaere/com/en/produkte/mig_magweldingsystems/inertgasweldingsystemmig_mag150_20xtsetwithwiregasandadapter_0021901700.html" TargetMode="External" /><Relationship Id="rId22" Type="http://schemas.openxmlformats.org/officeDocument/2006/relationships/hyperlink" Target="http://cgi.ebay.fr/Schutzgasschweissgeraet-Metabo-MIG-MAG-150-20-XT-Set_W0QQitemZ130058243609QQihZ003QQcategoryZ19799QQrdZ1QQssPageNameZWD1VQQcmdZViewItem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lerwelds.com/products/mig/millermatic_180/" TargetMode="External" /><Relationship Id="rId2" Type="http://schemas.openxmlformats.org/officeDocument/2006/relationships/hyperlink" Target="http://www.millerwelds.com/pdf/spec_sheets/DC12-44F.pdf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f-airliquide.com/fr/prod_mater/fiches/notvent/materiel_manuel/mig_mag/W000257409_2.pdf" TargetMode="External" /><Relationship Id="rId2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fronius.com/cps/rde/xchg/SID-0AFF0106-A74A0EE7/fronius_international/hs.xsl/79_4652_ENG_HTML.ht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A2" sqref="A2:A22"/>
    </sheetView>
  </sheetViews>
  <sheetFormatPr defaultColWidth="11.421875" defaultRowHeight="12.75"/>
  <cols>
    <col min="1" max="1" width="20.7109375" style="0" bestFit="1" customWidth="1"/>
    <col min="2" max="2" width="17.28125" style="0" bestFit="1" customWidth="1"/>
    <col min="3" max="3" width="6.28125" style="22" bestFit="1" customWidth="1"/>
    <col min="4" max="5" width="6.421875" style="22" bestFit="1" customWidth="1"/>
    <col min="6" max="6" width="7.7109375" style="24" bestFit="1" customWidth="1"/>
    <col min="7" max="7" width="8.00390625" style="22" bestFit="1" customWidth="1"/>
    <col min="8" max="8" width="8.7109375" style="22" bestFit="1" customWidth="1"/>
    <col min="9" max="11" width="8.421875" style="22" customWidth="1"/>
    <col min="12" max="12" width="6.421875" style="22" bestFit="1" customWidth="1"/>
    <col min="13" max="13" width="9.140625" style="26" bestFit="1" customWidth="1"/>
    <col min="14" max="14" width="8.00390625" style="23" bestFit="1" customWidth="1"/>
    <col min="15" max="15" width="12.421875" style="23" bestFit="1" customWidth="1"/>
    <col min="16" max="16" width="8.00390625" style="23" bestFit="1" customWidth="1"/>
    <col min="17" max="17" width="43.28125" style="0" bestFit="1" customWidth="1"/>
  </cols>
  <sheetData>
    <row r="1" spans="1:17" s="35" customFormat="1" ht="47.25" thickBot="1">
      <c r="A1" s="27" t="s">
        <v>6</v>
      </c>
      <c r="B1" s="28" t="s">
        <v>139</v>
      </c>
      <c r="C1" s="29" t="s">
        <v>127</v>
      </c>
      <c r="D1" s="29" t="s">
        <v>129</v>
      </c>
      <c r="E1" s="29" t="s">
        <v>130</v>
      </c>
      <c r="F1" s="30" t="s">
        <v>126</v>
      </c>
      <c r="G1" s="145" t="s">
        <v>145</v>
      </c>
      <c r="H1" s="173" t="s">
        <v>135</v>
      </c>
      <c r="I1" s="29" t="s">
        <v>144</v>
      </c>
      <c r="J1" s="29" t="s">
        <v>136</v>
      </c>
      <c r="K1" s="29" t="s">
        <v>131</v>
      </c>
      <c r="L1" s="174" t="s">
        <v>115</v>
      </c>
      <c r="M1" s="159" t="s">
        <v>59</v>
      </c>
      <c r="N1" s="31" t="s">
        <v>8</v>
      </c>
      <c r="O1" s="32" t="s">
        <v>5</v>
      </c>
      <c r="P1" s="33" t="s">
        <v>4</v>
      </c>
      <c r="Q1" s="34" t="s">
        <v>140</v>
      </c>
    </row>
    <row r="2" spans="1:17" s="44" customFormat="1" ht="18.75" customHeight="1">
      <c r="A2" s="36" t="s">
        <v>142</v>
      </c>
      <c r="B2" s="37" t="s">
        <v>143</v>
      </c>
      <c r="C2" s="38"/>
      <c r="D2" s="38"/>
      <c r="E2" s="39"/>
      <c r="F2" s="38"/>
      <c r="G2" s="146" t="s">
        <v>137</v>
      </c>
      <c r="H2" s="175"/>
      <c r="I2" s="40"/>
      <c r="J2" s="40"/>
      <c r="K2" s="40"/>
      <c r="L2" s="176">
        <v>59</v>
      </c>
      <c r="M2" s="160"/>
      <c r="N2" s="41">
        <v>800</v>
      </c>
      <c r="O2" s="41"/>
      <c r="P2" s="42">
        <f>IF(OR(N2="",N2="?"),"",N2+O2)</f>
        <v>800</v>
      </c>
      <c r="Q2" s="43" t="s">
        <v>171</v>
      </c>
    </row>
    <row r="3" spans="1:17" s="44" customFormat="1" ht="18.75" customHeight="1">
      <c r="A3" s="45" t="s">
        <v>86</v>
      </c>
      <c r="B3" s="46" t="s">
        <v>128</v>
      </c>
      <c r="C3" s="47" t="s">
        <v>151</v>
      </c>
      <c r="D3" s="47">
        <v>150</v>
      </c>
      <c r="E3" s="48">
        <v>230</v>
      </c>
      <c r="F3" s="47">
        <v>16</v>
      </c>
      <c r="G3" s="147" t="s">
        <v>137</v>
      </c>
      <c r="H3" s="177" t="s">
        <v>134</v>
      </c>
      <c r="I3" s="49" t="s">
        <v>137</v>
      </c>
      <c r="J3" s="49" t="s">
        <v>137</v>
      </c>
      <c r="K3" s="49" t="s">
        <v>146</v>
      </c>
      <c r="L3" s="178">
        <v>37</v>
      </c>
      <c r="M3" s="161" t="s">
        <v>39</v>
      </c>
      <c r="N3" s="50">
        <f>690*1.196</f>
        <v>825.24</v>
      </c>
      <c r="O3" s="51"/>
      <c r="P3" s="52">
        <f>IF(OR(N3="",N3="?"),"",N3+O3)</f>
        <v>825.24</v>
      </c>
      <c r="Q3" s="53" t="s">
        <v>37</v>
      </c>
    </row>
    <row r="4" spans="1:17" s="44" customFormat="1" ht="18.75" customHeight="1">
      <c r="A4" s="54" t="s">
        <v>132</v>
      </c>
      <c r="B4" s="55" t="s">
        <v>133</v>
      </c>
      <c r="C4" s="56">
        <v>30</v>
      </c>
      <c r="D4" s="56">
        <v>145</v>
      </c>
      <c r="E4" s="57">
        <v>230</v>
      </c>
      <c r="F4" s="56">
        <v>16</v>
      </c>
      <c r="G4" s="148" t="s">
        <v>137</v>
      </c>
      <c r="H4" s="179" t="s">
        <v>134</v>
      </c>
      <c r="I4" s="58" t="s">
        <v>137</v>
      </c>
      <c r="J4" s="58">
        <v>0.8</v>
      </c>
      <c r="K4" s="58" t="s">
        <v>151</v>
      </c>
      <c r="L4" s="180">
        <v>23.5</v>
      </c>
      <c r="M4" s="162"/>
      <c r="N4" s="59">
        <v>329</v>
      </c>
      <c r="O4" s="60">
        <v>29.5</v>
      </c>
      <c r="P4" s="61">
        <f aca="true" t="shared" si="0" ref="P4:P22">IF(OR(N4="",N4="?"),"",N4+O4)</f>
        <v>358.5</v>
      </c>
      <c r="Q4" s="62" t="s">
        <v>7</v>
      </c>
    </row>
    <row r="5" spans="1:17" s="44" customFormat="1" ht="18.75" customHeight="1">
      <c r="A5" s="63" t="s">
        <v>132</v>
      </c>
      <c r="B5" s="64" t="s">
        <v>3</v>
      </c>
      <c r="C5" s="65">
        <v>30</v>
      </c>
      <c r="D5" s="65">
        <v>170</v>
      </c>
      <c r="E5" s="66">
        <v>230</v>
      </c>
      <c r="F5" s="65">
        <v>16</v>
      </c>
      <c r="G5" s="149" t="s">
        <v>137</v>
      </c>
      <c r="H5" s="181" t="s">
        <v>155</v>
      </c>
      <c r="I5" s="67" t="s">
        <v>146</v>
      </c>
      <c r="J5" s="67" t="s">
        <v>137</v>
      </c>
      <c r="K5" s="67" t="s">
        <v>137</v>
      </c>
      <c r="L5" s="182">
        <v>36</v>
      </c>
      <c r="M5" s="163"/>
      <c r="N5" s="68">
        <v>499</v>
      </c>
      <c r="O5" s="69">
        <v>49</v>
      </c>
      <c r="P5" s="70">
        <f t="shared" si="0"/>
        <v>548</v>
      </c>
      <c r="Q5" s="71" t="s">
        <v>7</v>
      </c>
    </row>
    <row r="6" spans="1:17" s="44" customFormat="1" ht="18.75" customHeight="1">
      <c r="A6" s="72" t="s">
        <v>158</v>
      </c>
      <c r="B6" s="73" t="s">
        <v>159</v>
      </c>
      <c r="C6" s="74">
        <v>30</v>
      </c>
      <c r="D6" s="74">
        <v>170</v>
      </c>
      <c r="E6" s="75">
        <v>230</v>
      </c>
      <c r="F6" s="74">
        <v>24</v>
      </c>
      <c r="G6" s="150" t="s">
        <v>137</v>
      </c>
      <c r="H6" s="183" t="s">
        <v>155</v>
      </c>
      <c r="I6" s="76" t="s">
        <v>137</v>
      </c>
      <c r="J6" s="76" t="s">
        <v>137</v>
      </c>
      <c r="K6" s="76" t="s">
        <v>151</v>
      </c>
      <c r="L6" s="88">
        <v>38</v>
      </c>
      <c r="M6" s="164"/>
      <c r="N6" s="77" t="s">
        <v>151</v>
      </c>
      <c r="O6" s="77"/>
      <c r="P6" s="78">
        <f t="shared" si="0"/>
      </c>
      <c r="Q6" s="79"/>
    </row>
    <row r="7" spans="1:17" s="44" customFormat="1" ht="18.75" customHeight="1">
      <c r="A7" s="80" t="s">
        <v>87</v>
      </c>
      <c r="B7" s="81" t="s">
        <v>160</v>
      </c>
      <c r="C7" s="82" t="s">
        <v>151</v>
      </c>
      <c r="D7" s="82">
        <v>100</v>
      </c>
      <c r="E7" s="83">
        <v>230</v>
      </c>
      <c r="F7" s="82"/>
      <c r="G7" s="151" t="s">
        <v>147</v>
      </c>
      <c r="H7" s="184" t="s">
        <v>154</v>
      </c>
      <c r="I7" s="84" t="s">
        <v>146</v>
      </c>
      <c r="J7" s="84" t="s">
        <v>146</v>
      </c>
      <c r="K7" s="84" t="s">
        <v>151</v>
      </c>
      <c r="L7" s="185">
        <v>25</v>
      </c>
      <c r="M7" s="165"/>
      <c r="N7" s="85" t="s">
        <v>151</v>
      </c>
      <c r="O7" s="85"/>
      <c r="P7" s="86">
        <f t="shared" si="0"/>
      </c>
      <c r="Q7" s="87"/>
    </row>
    <row r="8" spans="1:17" s="44" customFormat="1" ht="18.75" customHeight="1">
      <c r="A8" s="80" t="s">
        <v>87</v>
      </c>
      <c r="B8" s="81"/>
      <c r="C8" s="82"/>
      <c r="D8" s="82"/>
      <c r="E8" s="83"/>
      <c r="F8" s="82"/>
      <c r="G8" s="151"/>
      <c r="H8" s="184"/>
      <c r="I8" s="84"/>
      <c r="J8" s="84"/>
      <c r="K8" s="84"/>
      <c r="L8" s="185"/>
      <c r="M8" s="165"/>
      <c r="N8" s="85"/>
      <c r="O8" s="85"/>
      <c r="P8" s="86"/>
      <c r="Q8" s="87"/>
    </row>
    <row r="9" spans="1:17" s="44" customFormat="1" ht="18.75" customHeight="1">
      <c r="A9" s="225" t="s">
        <v>88</v>
      </c>
      <c r="B9" s="226" t="s">
        <v>156</v>
      </c>
      <c r="C9" s="227">
        <v>100</v>
      </c>
      <c r="D9" s="227">
        <v>170</v>
      </c>
      <c r="E9" s="228">
        <v>230</v>
      </c>
      <c r="F9" s="227">
        <v>22.6</v>
      </c>
      <c r="G9" s="229" t="s">
        <v>147</v>
      </c>
      <c r="H9" s="230" t="s">
        <v>155</v>
      </c>
      <c r="I9" s="231" t="s">
        <v>146</v>
      </c>
      <c r="J9" s="231" t="s">
        <v>137</v>
      </c>
      <c r="K9" s="231" t="s">
        <v>137</v>
      </c>
      <c r="L9" s="232">
        <v>19</v>
      </c>
      <c r="M9" s="233"/>
      <c r="N9" s="234">
        <v>1495</v>
      </c>
      <c r="O9" s="234"/>
      <c r="P9" s="235">
        <f t="shared" si="0"/>
        <v>1495</v>
      </c>
      <c r="Q9" s="232" t="s">
        <v>157</v>
      </c>
    </row>
    <row r="10" spans="1:17" s="44" customFormat="1" ht="18.75" customHeight="1">
      <c r="A10" s="225" t="s">
        <v>88</v>
      </c>
      <c r="B10" s="226" t="s">
        <v>125</v>
      </c>
      <c r="C10" s="227">
        <v>30</v>
      </c>
      <c r="D10" s="227">
        <v>165</v>
      </c>
      <c r="E10" s="228">
        <v>230</v>
      </c>
      <c r="F10" s="227"/>
      <c r="G10" s="229"/>
      <c r="H10" s="230" t="s">
        <v>134</v>
      </c>
      <c r="I10" s="231" t="s">
        <v>137</v>
      </c>
      <c r="J10" s="231" t="s">
        <v>137</v>
      </c>
      <c r="K10" s="231" t="s">
        <v>137</v>
      </c>
      <c r="L10" s="232">
        <v>45</v>
      </c>
      <c r="M10" s="233"/>
      <c r="N10" s="25" t="s">
        <v>151</v>
      </c>
      <c r="O10" s="234"/>
      <c r="P10" s="235"/>
      <c r="Q10" s="232"/>
    </row>
    <row r="11" spans="1:17" s="44" customFormat="1" ht="18.75" customHeight="1">
      <c r="A11" s="89" t="s">
        <v>89</v>
      </c>
      <c r="B11" s="90" t="s">
        <v>141</v>
      </c>
      <c r="C11" s="91">
        <v>30</v>
      </c>
      <c r="D11" s="91">
        <v>140</v>
      </c>
      <c r="E11" s="92">
        <v>230</v>
      </c>
      <c r="F11" s="91">
        <v>16</v>
      </c>
      <c r="G11" s="152" t="s">
        <v>137</v>
      </c>
      <c r="H11" s="186" t="s">
        <v>151</v>
      </c>
      <c r="I11" s="93" t="s">
        <v>146</v>
      </c>
      <c r="J11" s="93" t="s">
        <v>146</v>
      </c>
      <c r="K11" s="93" t="s">
        <v>137</v>
      </c>
      <c r="L11" s="187">
        <v>60.5</v>
      </c>
      <c r="M11" s="166"/>
      <c r="N11" s="94">
        <v>1500</v>
      </c>
      <c r="O11" s="94"/>
      <c r="P11" s="95">
        <f t="shared" si="0"/>
        <v>1500</v>
      </c>
      <c r="Q11" s="96"/>
    </row>
    <row r="12" spans="1:17" s="44" customFormat="1" ht="18.75" customHeight="1">
      <c r="A12" s="200" t="s">
        <v>0</v>
      </c>
      <c r="B12" s="201" t="s">
        <v>1</v>
      </c>
      <c r="C12" s="202">
        <v>30</v>
      </c>
      <c r="D12" s="202">
        <v>200</v>
      </c>
      <c r="E12" s="203">
        <v>230</v>
      </c>
      <c r="F12" s="202">
        <v>32</v>
      </c>
      <c r="G12" s="204" t="s">
        <v>137</v>
      </c>
      <c r="H12" s="205" t="s">
        <v>155</v>
      </c>
      <c r="I12" s="206" t="s">
        <v>137</v>
      </c>
      <c r="J12" s="206" t="s">
        <v>137</v>
      </c>
      <c r="K12" s="206" t="s">
        <v>137</v>
      </c>
      <c r="L12" s="207">
        <v>69</v>
      </c>
      <c r="M12" s="208"/>
      <c r="N12" s="224">
        <v>499</v>
      </c>
      <c r="O12" s="224">
        <v>69</v>
      </c>
      <c r="P12" s="210">
        <f t="shared" si="0"/>
        <v>568</v>
      </c>
      <c r="Q12" s="211" t="s">
        <v>38</v>
      </c>
    </row>
    <row r="13" spans="1:17" s="44" customFormat="1" ht="18.75" customHeight="1">
      <c r="A13" s="97" t="s">
        <v>90</v>
      </c>
      <c r="B13" s="98" t="s">
        <v>164</v>
      </c>
      <c r="C13" s="99">
        <v>28</v>
      </c>
      <c r="D13" s="99">
        <v>150</v>
      </c>
      <c r="E13" s="100">
        <v>230</v>
      </c>
      <c r="F13" s="99">
        <v>16</v>
      </c>
      <c r="G13" s="153" t="s">
        <v>137</v>
      </c>
      <c r="H13" s="188" t="s">
        <v>154</v>
      </c>
      <c r="I13" s="101" t="s">
        <v>137</v>
      </c>
      <c r="J13" s="101" t="s">
        <v>137</v>
      </c>
      <c r="K13" s="101" t="s">
        <v>146</v>
      </c>
      <c r="L13" s="189">
        <v>39</v>
      </c>
      <c r="M13" s="167"/>
      <c r="N13" s="102">
        <v>545</v>
      </c>
      <c r="O13" s="102">
        <v>0</v>
      </c>
      <c r="P13" s="103">
        <f t="shared" si="0"/>
        <v>545</v>
      </c>
      <c r="Q13" s="104" t="s">
        <v>166</v>
      </c>
    </row>
    <row r="14" spans="1:17" s="44" customFormat="1" ht="18.75" customHeight="1">
      <c r="A14" s="105" t="s">
        <v>90</v>
      </c>
      <c r="B14" s="106" t="s">
        <v>165</v>
      </c>
      <c r="C14" s="107">
        <v>25</v>
      </c>
      <c r="D14" s="107">
        <v>160</v>
      </c>
      <c r="E14" s="108">
        <v>230</v>
      </c>
      <c r="F14" s="107">
        <v>25</v>
      </c>
      <c r="G14" s="154" t="s">
        <v>137</v>
      </c>
      <c r="H14" s="190" t="s">
        <v>155</v>
      </c>
      <c r="I14" s="109" t="s">
        <v>137</v>
      </c>
      <c r="J14" s="109" t="s">
        <v>137</v>
      </c>
      <c r="K14" s="109" t="s">
        <v>137</v>
      </c>
      <c r="L14" s="191">
        <v>50</v>
      </c>
      <c r="M14" s="168"/>
      <c r="N14" s="236">
        <v>842.6</v>
      </c>
      <c r="O14" s="110">
        <v>29</v>
      </c>
      <c r="P14" s="111">
        <f t="shared" si="0"/>
        <v>871.6</v>
      </c>
      <c r="Q14" s="242" t="s">
        <v>124</v>
      </c>
    </row>
    <row r="15" spans="1:17" s="44" customFormat="1" ht="18.75" customHeight="1">
      <c r="A15" s="112" t="s">
        <v>91</v>
      </c>
      <c r="B15" s="113"/>
      <c r="C15" s="114"/>
      <c r="D15" s="114"/>
      <c r="E15" s="115"/>
      <c r="F15" s="114"/>
      <c r="G15" s="155"/>
      <c r="H15" s="192"/>
      <c r="I15" s="116"/>
      <c r="J15" s="116"/>
      <c r="K15" s="116"/>
      <c r="L15" s="193"/>
      <c r="M15" s="169"/>
      <c r="N15" s="117"/>
      <c r="O15" s="117"/>
      <c r="P15" s="118">
        <f t="shared" si="0"/>
      </c>
      <c r="Q15" s="119"/>
    </row>
    <row r="16" spans="1:17" s="44" customFormat="1" ht="18.75" customHeight="1">
      <c r="A16" s="200" t="s">
        <v>123</v>
      </c>
      <c r="B16" s="201" t="s">
        <v>163</v>
      </c>
      <c r="C16" s="202">
        <v>30</v>
      </c>
      <c r="D16" s="202">
        <v>150</v>
      </c>
      <c r="E16" s="203">
        <v>230</v>
      </c>
      <c r="F16" s="202"/>
      <c r="G16" s="204" t="s">
        <v>137</v>
      </c>
      <c r="H16" s="205" t="s">
        <v>155</v>
      </c>
      <c r="I16" s="206" t="s">
        <v>137</v>
      </c>
      <c r="J16" s="206" t="s">
        <v>137</v>
      </c>
      <c r="K16" s="206" t="s">
        <v>137</v>
      </c>
      <c r="L16" s="207">
        <v>33</v>
      </c>
      <c r="M16" s="208"/>
      <c r="N16" s="209">
        <f>1000*1.196</f>
        <v>1196</v>
      </c>
      <c r="O16" s="209"/>
      <c r="P16" s="210">
        <f t="shared" si="0"/>
        <v>1196</v>
      </c>
      <c r="Q16" s="211" t="s">
        <v>58</v>
      </c>
    </row>
    <row r="17" spans="1:17" s="44" customFormat="1" ht="18.75" customHeight="1">
      <c r="A17" s="89" t="s">
        <v>92</v>
      </c>
      <c r="B17" s="90" t="s">
        <v>161</v>
      </c>
      <c r="C17" s="91">
        <v>30</v>
      </c>
      <c r="D17" s="91">
        <v>180</v>
      </c>
      <c r="E17" s="92">
        <v>230</v>
      </c>
      <c r="F17" s="91"/>
      <c r="G17" s="152" t="s">
        <v>146</v>
      </c>
      <c r="H17" s="186" t="s">
        <v>162</v>
      </c>
      <c r="I17" s="93" t="s">
        <v>137</v>
      </c>
      <c r="J17" s="93" t="s">
        <v>137</v>
      </c>
      <c r="K17" s="93" t="s">
        <v>137</v>
      </c>
      <c r="L17" s="187">
        <v>30</v>
      </c>
      <c r="M17" s="166"/>
      <c r="N17" s="94">
        <f>824/1.25</f>
        <v>659.2</v>
      </c>
      <c r="O17" s="94"/>
      <c r="P17" s="95">
        <f t="shared" si="0"/>
        <v>659.2</v>
      </c>
      <c r="Q17" s="96"/>
    </row>
    <row r="18" spans="1:17" s="44" customFormat="1" ht="18.75" customHeight="1">
      <c r="A18" s="212" t="s">
        <v>153</v>
      </c>
      <c r="B18" s="213" t="s">
        <v>167</v>
      </c>
      <c r="C18" s="214">
        <v>30</v>
      </c>
      <c r="D18" s="214">
        <v>150</v>
      </c>
      <c r="E18" s="215">
        <v>230</v>
      </c>
      <c r="F18" s="214">
        <v>16</v>
      </c>
      <c r="G18" s="216" t="s">
        <v>137</v>
      </c>
      <c r="H18" s="217" t="s">
        <v>154</v>
      </c>
      <c r="I18" s="218" t="s">
        <v>137</v>
      </c>
      <c r="J18" s="218" t="s">
        <v>137</v>
      </c>
      <c r="K18" s="218" t="s">
        <v>137</v>
      </c>
      <c r="L18" s="219">
        <v>59.5</v>
      </c>
      <c r="M18" s="220">
        <v>3</v>
      </c>
      <c r="N18" s="221">
        <v>699</v>
      </c>
      <c r="O18" s="221">
        <v>90</v>
      </c>
      <c r="P18" s="222">
        <f t="shared" si="0"/>
        <v>789</v>
      </c>
      <c r="Q18" s="223"/>
    </row>
    <row r="19" spans="1:17" s="44" customFormat="1" ht="18.75" customHeight="1">
      <c r="A19" s="212" t="s">
        <v>153</v>
      </c>
      <c r="B19" s="237" t="s">
        <v>60</v>
      </c>
      <c r="C19" s="214">
        <v>30</v>
      </c>
      <c r="D19" s="214">
        <v>150</v>
      </c>
      <c r="E19" s="215">
        <v>230</v>
      </c>
      <c r="F19" s="214">
        <v>16</v>
      </c>
      <c r="G19" s="216" t="s">
        <v>137</v>
      </c>
      <c r="H19" s="238" t="s">
        <v>154</v>
      </c>
      <c r="I19" s="218" t="s">
        <v>137</v>
      </c>
      <c r="J19" s="218" t="s">
        <v>137</v>
      </c>
      <c r="K19" s="218" t="s">
        <v>137</v>
      </c>
      <c r="L19" s="219">
        <v>59.5</v>
      </c>
      <c r="M19" s="220" t="s">
        <v>61</v>
      </c>
      <c r="N19" s="241">
        <v>920</v>
      </c>
      <c r="O19" s="221">
        <v>90</v>
      </c>
      <c r="P19" s="222">
        <f t="shared" si="0"/>
        <v>1010</v>
      </c>
      <c r="Q19" s="223" t="s">
        <v>62</v>
      </c>
    </row>
    <row r="20" spans="1:17" s="44" customFormat="1" ht="18.75" customHeight="1">
      <c r="A20" s="120" t="s">
        <v>168</v>
      </c>
      <c r="B20" s="121" t="s">
        <v>169</v>
      </c>
      <c r="C20" s="122">
        <v>30</v>
      </c>
      <c r="D20" s="122">
        <v>160</v>
      </c>
      <c r="E20" s="123">
        <v>230</v>
      </c>
      <c r="F20" s="122">
        <v>16</v>
      </c>
      <c r="G20" s="156" t="s">
        <v>137</v>
      </c>
      <c r="H20" s="194" t="s">
        <v>154</v>
      </c>
      <c r="I20" s="124"/>
      <c r="J20" s="124"/>
      <c r="K20" s="124"/>
      <c r="L20" s="195">
        <v>49</v>
      </c>
      <c r="M20" s="170"/>
      <c r="N20" s="125">
        <v>800</v>
      </c>
      <c r="O20" s="125">
        <v>20</v>
      </c>
      <c r="P20" s="126">
        <f t="shared" si="0"/>
        <v>820</v>
      </c>
      <c r="Q20" s="127" t="s">
        <v>170</v>
      </c>
    </row>
    <row r="21" spans="1:17" s="44" customFormat="1" ht="18.75" customHeight="1">
      <c r="A21" s="128" t="s">
        <v>93</v>
      </c>
      <c r="B21" s="129" t="s">
        <v>138</v>
      </c>
      <c r="C21" s="130">
        <v>30</v>
      </c>
      <c r="D21" s="130">
        <v>180</v>
      </c>
      <c r="E21" s="131">
        <v>230</v>
      </c>
      <c r="F21" s="130">
        <v>21.7</v>
      </c>
      <c r="G21" s="157" t="s">
        <v>147</v>
      </c>
      <c r="H21" s="196" t="s">
        <v>154</v>
      </c>
      <c r="I21" s="132" t="s">
        <v>137</v>
      </c>
      <c r="J21" s="132" t="s">
        <v>147</v>
      </c>
      <c r="K21" s="132" t="s">
        <v>146</v>
      </c>
      <c r="L21" s="197">
        <v>32.7</v>
      </c>
      <c r="M21" s="171"/>
      <c r="N21" s="133">
        <v>958</v>
      </c>
      <c r="O21" s="134"/>
      <c r="P21" s="135">
        <f>IF(OR(N21="",N21="?"),"",N21+O21)*0.75</f>
        <v>718.5</v>
      </c>
      <c r="Q21" s="136"/>
    </row>
    <row r="22" spans="1:17" s="44" customFormat="1" ht="18.75" customHeight="1" thickBot="1">
      <c r="A22" s="137" t="s">
        <v>94</v>
      </c>
      <c r="B22" s="138" t="s">
        <v>122</v>
      </c>
      <c r="C22" s="139">
        <v>30</v>
      </c>
      <c r="D22" s="139">
        <v>170</v>
      </c>
      <c r="E22" s="140">
        <v>230</v>
      </c>
      <c r="F22" s="139">
        <v>24</v>
      </c>
      <c r="G22" s="158" t="s">
        <v>137</v>
      </c>
      <c r="H22" s="198" t="s">
        <v>155</v>
      </c>
      <c r="I22" s="141" t="s">
        <v>137</v>
      </c>
      <c r="J22" s="141" t="s">
        <v>137</v>
      </c>
      <c r="K22" s="141" t="s">
        <v>137</v>
      </c>
      <c r="L22" s="199">
        <v>38.5</v>
      </c>
      <c r="M22" s="172"/>
      <c r="N22" s="142" t="s">
        <v>151</v>
      </c>
      <c r="O22" s="142"/>
      <c r="P22" s="143">
        <f t="shared" si="0"/>
      </c>
      <c r="Q22" s="144"/>
    </row>
    <row r="24" ht="12.75">
      <c r="N24" s="23">
        <f>561+69</f>
        <v>630</v>
      </c>
    </row>
    <row r="27" spans="2:8" ht="12.75">
      <c r="B27" s="22" t="s">
        <v>68</v>
      </c>
      <c r="C27" s="22" t="s">
        <v>72</v>
      </c>
      <c r="D27" s="22" t="s">
        <v>66</v>
      </c>
      <c r="E27" t="s">
        <v>67</v>
      </c>
      <c r="F27" s="22"/>
      <c r="G27" s="24" t="s">
        <v>69</v>
      </c>
      <c r="H27" s="22" t="s">
        <v>70</v>
      </c>
    </row>
    <row r="28" spans="1:8" ht="12.75">
      <c r="A28" t="s">
        <v>79</v>
      </c>
      <c r="B28" s="22" t="s">
        <v>65</v>
      </c>
      <c r="C28" s="22" t="s">
        <v>73</v>
      </c>
      <c r="D28" s="22" t="s">
        <v>64</v>
      </c>
      <c r="E28" t="s">
        <v>63</v>
      </c>
      <c r="F28" s="22" t="s">
        <v>71</v>
      </c>
      <c r="G28" s="239">
        <v>215</v>
      </c>
      <c r="H28" s="239">
        <v>45</v>
      </c>
    </row>
    <row r="29" spans="2:8" ht="12.75">
      <c r="B29" t="s">
        <v>77</v>
      </c>
      <c r="C29" s="22" t="s">
        <v>74</v>
      </c>
      <c r="D29" s="22" t="s">
        <v>64</v>
      </c>
      <c r="E29" s="22" t="s">
        <v>75</v>
      </c>
      <c r="F29" s="239" t="s">
        <v>76</v>
      </c>
      <c r="G29" s="240">
        <f>328*1.196</f>
        <v>392.288</v>
      </c>
      <c r="H29" s="239">
        <f>55*1.196</f>
        <v>65.78</v>
      </c>
    </row>
    <row r="30" spans="2:8" ht="12.75">
      <c r="B30" t="s">
        <v>78</v>
      </c>
      <c r="F30" s="239"/>
      <c r="G30" s="240"/>
      <c r="H30" s="239"/>
    </row>
    <row r="31" spans="6:8" ht="12.75">
      <c r="F31" s="239"/>
      <c r="G31" s="240"/>
      <c r="H31" s="239"/>
    </row>
    <row r="32" spans="6:8" ht="12.75">
      <c r="F32" s="239"/>
      <c r="G32" s="240"/>
      <c r="H32" s="239"/>
    </row>
    <row r="33" spans="6:8" ht="12.75">
      <c r="F33" s="239"/>
      <c r="G33" s="240"/>
      <c r="H33" s="239"/>
    </row>
    <row r="34" spans="6:8" ht="12.75">
      <c r="F34" s="239"/>
      <c r="H34" s="239"/>
    </row>
    <row r="35" ht="12.75">
      <c r="H35" s="239"/>
    </row>
    <row r="36" ht="12.75">
      <c r="H36" s="239"/>
    </row>
  </sheetData>
  <sheetProtection/>
  <hyperlinks>
    <hyperlink ref="B22" r:id="rId1" display="FILCOR 171 C"/>
    <hyperlink ref="B21" r:id="rId2" display="Millerlatic 180"/>
    <hyperlink ref="B11" r:id="rId3" display="Variostar 1500"/>
    <hyperlink ref="B9" r:id="rId4" display="Multisoud 170 MP"/>
    <hyperlink ref="B6" r:id="rId5" display="Citoline 1700 M"/>
    <hyperlink ref="B17" r:id="rId6" display="Powermig 180T"/>
    <hyperlink ref="B16" r:id="rId7" display="Migmatic 171"/>
    <hyperlink ref="B18" r:id="rId8" display="150/20 XT"/>
    <hyperlink ref="B20" r:id="rId9" display="Rallyemig 160"/>
    <hyperlink ref="N18" r:id="rId10" display="http://www.lager7.com/lager7/product_info.php/info/p2888_METABO-SCHWEI-GERAeT-MIG-MAG-150--20-XT-0021031700.html"/>
    <hyperlink ref="N2" r:id="rId11" display="http://cgi.ebay.fr/ws/eBayISAPI.dll?ViewItem&amp;rd=1&amp;item=270147707409&amp;ssPageName=STRK:MEWA:IT&amp;ih=017"/>
    <hyperlink ref="N13" r:id="rId12" display="http://www.leroymerlin.fr/mpng2-front/pre?zone=zonecatalogue&amp;01-liste-produits-render=off&amp;02-groupes-produits-render=on&amp;03-services-render=off&amp;03-zoom-produit-render=off&amp;04-selectionne-pour-vous-render=off&amp;idEIPub=1174309477&amp;backurl=pre%3Fzone%3Dz"/>
    <hyperlink ref="N9" r:id="rId13" display="http://www.prosoud.com/boutique/fiche_produit.cfm?type=5&amp;ref=ME170MP&amp;code_lg=lg_fr&amp;pag=1&amp;num=1"/>
    <hyperlink ref="N12" r:id="rId14" display="http://cgi.ebay.fr/NEUF-POSTE-A-SOUDER-PRO-SEMI-AUTO-MIG-MAG-180-A_W0QQitemZ220143881975QQihZ012QQcategoryZ117580QQssPageNameZWDVWQQrdZ1QQcmdZViewItem"/>
    <hyperlink ref="N4" r:id="rId15" display="http://cgi.ebay.fr/POSTE-A-SOUDER-SOUDAGE-SOUDUREMIG-EASYMIG-151-DUAL_W0QQitemZ170140632101QQihZ007QQcategoryZ50241QQssPageNameZWDVWQQrdZ1QQcmdZViewItem"/>
    <hyperlink ref="N5" r:id="rId16" display="http://cgi.ebay.fr/POSTE-A-SOUDER-SOUDAGE-SOUDURE-MIG-MAG-MAXISTAR-180M_W0QQitemZ170142185746QQihZ007QQcategoryZ50241QQssPageNameZWDVWQQrdZ1QQcmdZViewItem"/>
    <hyperlink ref="N3" r:id="rId17" display="http://www.castolin.net/boutique/fiche_produit.cfm?type=96&amp;ref=161M&amp;code_lg=lg_fr&amp;pag=1&amp;num=12"/>
    <hyperlink ref="N14" r:id="rId18" display="http://ww1.outillage-francilien.fr/boutique/fiche_produit.cfm?type=197&amp;ref=5P1018100&amp;code_lg=lg_fr&amp;pag=1&amp;num=2"/>
    <hyperlink ref="Q14" r:id="rId19" display="778 eur (en UK) + 26 euro de transp."/>
    <hyperlink ref="N10" r:id="rId20" display="?"/>
    <hyperlink ref="B19" r:id="rId21" display="150/20 XT Set"/>
    <hyperlink ref="N19" r:id="rId22" display="http://cgi.ebay.fr/Schutzgasschweissgeraet-Metabo-MIG-MAG-150-20-XT-Set_W0QQitemZ130058243609QQihZ003QQcategoryZ19799QQrdZ1QQssPageNameZWD1VQQcmdZViewItem"/>
  </hyperlink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21" t="s">
        <v>149</v>
      </c>
    </row>
    <row r="2" ht="12.75">
      <c r="A2" s="21" t="s">
        <v>148</v>
      </c>
    </row>
  </sheetData>
  <sheetProtection/>
  <hyperlinks>
    <hyperlink ref="A2" r:id="rId1" display="http://www.millerwelds.com/products/mig/millermatic_180/"/>
    <hyperlink ref="A1" r:id="rId2" display="http://www.millerwelds.com/pdf/spec_sheets/DC12-44F.pdf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9.421875" style="0" customWidth="1"/>
    <col min="3" max="3" width="31.28125" style="0" customWidth="1"/>
  </cols>
  <sheetData>
    <row r="1" ht="12.75">
      <c r="A1" s="21" t="s">
        <v>152</v>
      </c>
    </row>
    <row r="4" spans="1:2" ht="12.75" customHeight="1">
      <c r="A4" s="250" t="s">
        <v>122</v>
      </c>
      <c r="B4" s="250"/>
    </row>
    <row r="5" spans="1:2" ht="12.75" customHeight="1">
      <c r="A5" s="251"/>
      <c r="B5" s="251"/>
    </row>
    <row r="6" spans="1:3" ht="12.75">
      <c r="A6" s="257"/>
      <c r="B6" s="258"/>
      <c r="C6" s="8" t="s">
        <v>95</v>
      </c>
    </row>
    <row r="7" spans="1:3" ht="12.75">
      <c r="A7" s="259"/>
      <c r="B7" s="260"/>
      <c r="C7" s="9" t="s">
        <v>96</v>
      </c>
    </row>
    <row r="8" spans="1:3" ht="12.75">
      <c r="A8" s="259"/>
      <c r="B8" s="260"/>
      <c r="C8" s="9" t="s">
        <v>97</v>
      </c>
    </row>
    <row r="9" spans="1:3" ht="12.75">
      <c r="A9" s="259"/>
      <c r="B9" s="260"/>
      <c r="C9" s="9" t="s">
        <v>98</v>
      </c>
    </row>
    <row r="10" spans="1:3" ht="12.75">
      <c r="A10" s="259"/>
      <c r="B10" s="260"/>
      <c r="C10" s="10"/>
    </row>
    <row r="11" spans="1:3" ht="12.75">
      <c r="A11" s="259"/>
      <c r="B11" s="260"/>
      <c r="C11" s="10"/>
    </row>
    <row r="12" spans="1:3" ht="12.75">
      <c r="A12" s="259"/>
      <c r="B12" s="260"/>
      <c r="C12" s="10"/>
    </row>
    <row r="13" spans="1:3" ht="21.75" customHeight="1">
      <c r="A13" s="261"/>
      <c r="B13" s="262"/>
      <c r="C13" s="11"/>
    </row>
    <row r="14" spans="1:3" ht="25.5" customHeight="1">
      <c r="A14" s="243" t="s">
        <v>99</v>
      </c>
      <c r="B14" s="244"/>
      <c r="C14" s="12" t="s">
        <v>100</v>
      </c>
    </row>
    <row r="15" spans="1:3" ht="25.5" customHeight="1">
      <c r="A15" s="243" t="s">
        <v>101</v>
      </c>
      <c r="B15" s="244"/>
      <c r="C15" s="12" t="s">
        <v>102</v>
      </c>
    </row>
    <row r="16" spans="1:3" ht="12.75">
      <c r="A16" s="252" t="s">
        <v>103</v>
      </c>
      <c r="B16" s="253"/>
      <c r="C16" s="12" t="s">
        <v>104</v>
      </c>
    </row>
    <row r="17" spans="1:3" ht="25.5" customHeight="1">
      <c r="A17" s="252" t="s">
        <v>105</v>
      </c>
      <c r="B17" s="253"/>
      <c r="C17" s="12" t="s">
        <v>106</v>
      </c>
    </row>
    <row r="18" spans="1:3" ht="12.75">
      <c r="A18" s="254" t="s">
        <v>107</v>
      </c>
      <c r="B18" s="13" t="s">
        <v>108</v>
      </c>
      <c r="C18" s="17" t="s">
        <v>111</v>
      </c>
    </row>
    <row r="19" spans="1:3" ht="12.75">
      <c r="A19" s="255"/>
      <c r="B19" s="15" t="s">
        <v>109</v>
      </c>
      <c r="C19" s="18" t="s">
        <v>111</v>
      </c>
    </row>
    <row r="20" spans="1:3" ht="25.5" customHeight="1">
      <c r="A20" s="256"/>
      <c r="B20" s="16" t="s">
        <v>110</v>
      </c>
      <c r="C20" s="19" t="s">
        <v>112</v>
      </c>
    </row>
    <row r="21" spans="1:3" ht="25.5" customHeight="1">
      <c r="A21" s="243" t="s">
        <v>113</v>
      </c>
      <c r="B21" s="244"/>
      <c r="C21" s="12" t="s">
        <v>114</v>
      </c>
    </row>
    <row r="22" spans="1:3" ht="12.75" customHeight="1">
      <c r="A22" s="243" t="s">
        <v>115</v>
      </c>
      <c r="B22" s="244"/>
      <c r="C22" s="12" t="s">
        <v>116</v>
      </c>
    </row>
    <row r="23" spans="1:3" ht="12.75" customHeight="1">
      <c r="A23" s="243" t="s">
        <v>117</v>
      </c>
      <c r="B23" s="244"/>
      <c r="C23" s="12" t="s">
        <v>118</v>
      </c>
    </row>
    <row r="24" spans="1:3" ht="12.75">
      <c r="A24" s="245" t="s">
        <v>119</v>
      </c>
      <c r="B24" s="246"/>
      <c r="C24" s="20" t="s">
        <v>120</v>
      </c>
    </row>
    <row r="25" spans="1:3" ht="12.75">
      <c r="A25" s="247"/>
      <c r="B25" s="248"/>
      <c r="C25" s="14" t="s">
        <v>121</v>
      </c>
    </row>
    <row r="26" spans="1:3" ht="12.75">
      <c r="A26" s="249"/>
      <c r="B26" s="249"/>
      <c r="C26" s="249"/>
    </row>
  </sheetData>
  <sheetProtection/>
  <mergeCells count="12">
    <mergeCell ref="A15:B15"/>
    <mergeCell ref="A16:B16"/>
    <mergeCell ref="A23:B23"/>
    <mergeCell ref="A24:B25"/>
    <mergeCell ref="A26:C26"/>
    <mergeCell ref="A4:B5"/>
    <mergeCell ref="A17:B17"/>
    <mergeCell ref="A18:A20"/>
    <mergeCell ref="A21:B21"/>
    <mergeCell ref="A22:B22"/>
    <mergeCell ref="A6:B13"/>
    <mergeCell ref="A14:B14"/>
  </mergeCells>
  <hyperlinks>
    <hyperlink ref="A1" r:id="rId1" display="http://www.saf-airliquide.com/fr/prod_mater/fiches/notvent/materiel_manuel/mig_mag/W000257409_2.pdf"/>
  </hyperlinks>
  <printOptions/>
  <pageMargins left="0.787401575" right="0.787401575" top="0.984251969" bottom="0.984251969" header="0.4921259845" footer="0.492125984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33.28125" defaultRowHeight="12.75"/>
  <cols>
    <col min="1" max="1" width="38.00390625" style="0" customWidth="1"/>
  </cols>
  <sheetData>
    <row r="1" ht="12.75">
      <c r="A1" s="21" t="s">
        <v>150</v>
      </c>
    </row>
    <row r="5" ht="30">
      <c r="B5" s="2" t="s">
        <v>53</v>
      </c>
    </row>
    <row r="6" ht="12.75">
      <c r="B6" t="s">
        <v>52</v>
      </c>
    </row>
    <row r="8" ht="12.75">
      <c r="B8" s="6" t="s">
        <v>54</v>
      </c>
    </row>
    <row r="9" ht="12.75">
      <c r="B9" s="6" t="s">
        <v>55</v>
      </c>
    </row>
    <row r="10" ht="12.75">
      <c r="B10" s="6" t="s">
        <v>56</v>
      </c>
    </row>
    <row r="11" ht="12.75">
      <c r="B11" s="6" t="s">
        <v>57</v>
      </c>
    </row>
    <row r="15" ht="12.75">
      <c r="A15" t="s">
        <v>80</v>
      </c>
    </row>
    <row r="16" ht="12.75">
      <c r="A16" t="s">
        <v>24</v>
      </c>
    </row>
    <row r="17" ht="12.75">
      <c r="A17" t="s">
        <v>81</v>
      </c>
    </row>
    <row r="18" ht="12.75">
      <c r="A18" t="s">
        <v>82</v>
      </c>
    </row>
    <row r="19" ht="12.75">
      <c r="A19" t="s">
        <v>9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D23" s="3"/>
    </row>
    <row r="24" spans="1:2" ht="12.75">
      <c r="A24" s="1" t="s">
        <v>2</v>
      </c>
      <c r="B24" s="7" t="s">
        <v>9</v>
      </c>
    </row>
    <row r="25" spans="1:2" ht="12.75">
      <c r="A25" s="1" t="s">
        <v>10</v>
      </c>
      <c r="B25" s="7">
        <f>+10%/10%</f>
        <v>1</v>
      </c>
    </row>
    <row r="26" spans="1:2" ht="12.75">
      <c r="A26" s="1" t="s">
        <v>11</v>
      </c>
      <c r="B26" s="7" t="s">
        <v>12</v>
      </c>
    </row>
    <row r="27" spans="1:2" ht="12.75">
      <c r="A27" s="1" t="s">
        <v>13</v>
      </c>
      <c r="B27" s="7" t="s">
        <v>14</v>
      </c>
    </row>
    <row r="28" spans="1:2" ht="12.75">
      <c r="A28" s="1" t="s">
        <v>15</v>
      </c>
      <c r="B28" s="7" t="s">
        <v>16</v>
      </c>
    </row>
    <row r="29" spans="1:2" ht="12.75">
      <c r="A29" s="1" t="s">
        <v>17</v>
      </c>
      <c r="B29" s="7" t="s">
        <v>18</v>
      </c>
    </row>
    <row r="30" spans="1:2" ht="12.75">
      <c r="A30" s="1" t="s">
        <v>19</v>
      </c>
      <c r="B30" s="7" t="s">
        <v>20</v>
      </c>
    </row>
    <row r="31" spans="1:4" ht="12.75">
      <c r="A31" s="1" t="s">
        <v>21</v>
      </c>
      <c r="B31" s="7" t="s">
        <v>22</v>
      </c>
      <c r="D31" s="4"/>
    </row>
    <row r="32" spans="1:2" ht="12.75">
      <c r="A32" s="1" t="s">
        <v>23</v>
      </c>
      <c r="B32" s="7" t="s">
        <v>24</v>
      </c>
    </row>
    <row r="33" spans="1:4" ht="12.75">
      <c r="A33" s="1" t="s">
        <v>25</v>
      </c>
      <c r="B33" s="7" t="s">
        <v>26</v>
      </c>
      <c r="D33" s="5"/>
    </row>
    <row r="34" spans="1:2" ht="12.75">
      <c r="A34" s="1" t="s">
        <v>25</v>
      </c>
      <c r="B34" s="7" t="s">
        <v>27</v>
      </c>
    </row>
    <row r="35" spans="1:2" ht="12.75">
      <c r="A35" s="1" t="s">
        <v>28</v>
      </c>
      <c r="B35" s="7" t="s">
        <v>29</v>
      </c>
    </row>
    <row r="36" spans="1:2" ht="12.75">
      <c r="A36" s="1" t="s">
        <v>28</v>
      </c>
      <c r="B36" s="7" t="s">
        <v>30</v>
      </c>
    </row>
    <row r="37" spans="1:2" ht="12.75">
      <c r="A37" s="1" t="s">
        <v>31</v>
      </c>
      <c r="B37" s="7" t="s">
        <v>32</v>
      </c>
    </row>
    <row r="38" spans="1:2" ht="12.75">
      <c r="A38" s="1" t="s">
        <v>33</v>
      </c>
      <c r="B38" s="7" t="s">
        <v>34</v>
      </c>
    </row>
    <row r="39" spans="1:2" ht="12.75">
      <c r="A39" s="1" t="s">
        <v>35</v>
      </c>
      <c r="B39" s="7" t="s">
        <v>36</v>
      </c>
    </row>
    <row r="40" spans="1:2" ht="12.75">
      <c r="A40" s="1" t="s">
        <v>40</v>
      </c>
      <c r="B40" s="7" t="s">
        <v>41</v>
      </c>
    </row>
    <row r="41" spans="1:2" ht="12.75">
      <c r="A41" s="1" t="s">
        <v>42</v>
      </c>
      <c r="B41" s="7" t="s">
        <v>43</v>
      </c>
    </row>
    <row r="42" spans="1:2" ht="12.75">
      <c r="A42" s="1" t="s">
        <v>44</v>
      </c>
      <c r="B42" s="7">
        <v>60.5</v>
      </c>
    </row>
    <row r="43" spans="1:2" ht="12.75">
      <c r="A43" s="1" t="s">
        <v>45</v>
      </c>
      <c r="B43" s="7" t="s">
        <v>46</v>
      </c>
    </row>
    <row r="44" spans="1:2" ht="12.75">
      <c r="A44" s="1" t="s">
        <v>47</v>
      </c>
      <c r="B44" s="7" t="s">
        <v>48</v>
      </c>
    </row>
    <row r="45" spans="1:2" ht="12.75">
      <c r="A45" s="1" t="s">
        <v>47</v>
      </c>
      <c r="B45" s="7" t="s">
        <v>49</v>
      </c>
    </row>
    <row r="46" spans="1:2" ht="12.75">
      <c r="A46" s="1" t="s">
        <v>50</v>
      </c>
      <c r="B46" s="7" t="s">
        <v>51</v>
      </c>
    </row>
    <row r="49" ht="12.75">
      <c r="D49" s="5"/>
    </row>
    <row r="50" ht="12.75">
      <c r="D50" s="5"/>
    </row>
    <row r="53" ht="12.75">
      <c r="D53" s="5"/>
    </row>
    <row r="54" ht="12.75">
      <c r="D54" s="5"/>
    </row>
    <row r="55" ht="12.75">
      <c r="D55" s="5"/>
    </row>
  </sheetData>
  <sheetProtection/>
  <hyperlinks>
    <hyperlink ref="A1" r:id="rId1" display="http://www.fronius.com/cps/rde/xchg/SID-0AFF0106-A74A0EE7/fronius_international/hs.xsl/79_4652_ENG_HTML.htm"/>
  </hyperlinks>
  <printOptions/>
  <pageMargins left="0.787401575" right="0.787401575" top="0.984251969" bottom="0.984251969" header="0.4921259845" footer="0.4921259845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TANIA</cp:lastModifiedBy>
  <dcterms:created xsi:type="dcterms:W3CDTF">2007-08-02T06:10:34Z</dcterms:created>
  <dcterms:modified xsi:type="dcterms:W3CDTF">2012-04-29T13:31:10Z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-1743531588</vt:i4>
  </property>
  <property fmtid="{D5CDD505-2E9C-101B-9397-08002B2CF9AE}" pid="3" name="_AdHocReviewCycleID">
    <vt:i4>1130672850</vt:i4>
  </property>
  <property fmtid="{D5CDD505-2E9C-101B-9397-08002B2CF9AE}" pid="4" name="_EmailSubject">
    <vt:lpwstr>Veuillez réviser 'MIG'</vt:lpwstr>
  </property>
  <property fmtid="{D5CDD505-2E9C-101B-9397-08002B2CF9AE}" pid="5" name="_ReviewingToolsShownOnce">
    <vt:lpwstr/>
  </property>
</Properties>
</file>